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Журнал" sheetId="1" state="visible" r:id="rId3"/>
    <sheet name="Сроки по видам" sheetId="2" state="visible" r:id="rId4"/>
    <sheet name="Праздники 2026" sheetId="3" state="visible" r:id="rId5"/>
  </sheets>
  <definedNames>
    <definedName function="false" hidden="true" localSheetId="0" name="_xlnm._FilterDatabase" vbProcedure="false">Журнал!$A$7:$P$207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<sst xmlns="http://schemas.openxmlformats.org/spreadsheetml/2006/main" count="70" uniqueCount="63">
  <si>
    <t xml:space="preserve">Журнал запросов СФР по пособиям</t>
  </si>
  <si>
    <t xml:space="preserve">Сроки ответа зависят от вида запроса (лист «Сроки по видам», пп. 10, 22, 32, 36 Правил, утв. ПП РФ от 23.11.2021 № 2010). Штраф за нарушение срока - 5 000 руб. (ч. 3 ст. 15.2 Федерального закона № 255-ФЗ). Фонд выплачивает пособие в срок до 10 рабочих дней со дня представления сведений (ч. 1 ст. 15 № 255-ФЗ).</t>
  </si>
  <si>
    <t xml:space="preserve">Как заполнять: жёлтые ячейки - вручную, белые считаются формулами. Дату поступления берите из системы фонда (личный кабинет, дата сообщения), а не дату загрузки в 1С: срок идёт со дня получения сведений от фонда. Строка 8 - пример, очистите её перед работой.</t>
  </si>
  <si>
    <t xml:space="preserve">Подготовлено сервисом Добыто · dobyto.ru</t>
  </si>
  <si>
    <t xml:space="preserve">Сводка:</t>
  </si>
  <si>
    <t xml:space="preserve">Запросов</t>
  </si>
  <si>
    <t xml:space="preserve">Просрочено</t>
  </si>
  <si>
    <t xml:space="preserve">Риск штрафов, руб.</t>
  </si>
  <si>
    <t xml:space="preserve">Срок истекает сегодня/завтра</t>
  </si>
  <si>
    <t xml:space="preserve">№</t>
  </si>
  <si>
    <t xml:space="preserve">Дата получения запроса от СФР</t>
  </si>
  <si>
    <t xml:space="preserve">Номер ЭЛН</t>
  </si>
  <si>
    <t xml:space="preserve">Работник</t>
  </si>
  <si>
    <t xml:space="preserve">Вид запроса</t>
  </si>
  <si>
    <t xml:space="preserve">Срок из запроса, раб. дн. (если указан)</t>
  </si>
  <si>
    <t xml:space="preserve">Срок, раб. дн.</t>
  </si>
  <si>
    <t xml:space="preserve">Крайний срок ответа</t>
  </si>
  <si>
    <t xml:space="preserve">Осталось рабочих дней</t>
  </si>
  <si>
    <t xml:space="preserve">Дата отправки ответа</t>
  </si>
  <si>
    <t xml:space="preserve">Дата результата обработки</t>
  </si>
  <si>
    <t xml:space="preserve">Результат</t>
  </si>
  <si>
    <t xml:space="preserve">Срок выплаты фондом (до)</t>
  </si>
  <si>
    <t xml:space="preserve">Статус</t>
  </si>
  <si>
    <t xml:space="preserve">Ответственный</t>
  </si>
  <si>
    <t xml:space="preserve">Комментарий</t>
  </si>
  <si>
    <t xml:space="preserve">910000000001 (пример)</t>
  </si>
  <si>
    <t xml:space="preserve">Петров П. П. (пример)</t>
  </si>
  <si>
    <t xml:space="preserve">Временная нетрудоспособность</t>
  </si>
  <si>
    <t xml:space="preserve">Принят</t>
  </si>
  <si>
    <t xml:space="preserve">Сидорова Е.</t>
  </si>
  <si>
    <t xml:space="preserve">Сроки представления сведений страхователем по видам запросов</t>
  </si>
  <si>
    <t xml:space="preserve">Срок, рабочих дней</t>
  </si>
  <si>
    <t xml:space="preserve">Норма</t>
  </si>
  <si>
    <t xml:space="preserve">Срок выплаты фондом</t>
  </si>
  <si>
    <t xml:space="preserve">п. 22 Правил, утв. ПП РФ от 23.11.2021 № 2010: не позднее 3 рабочих дней со дня получения данных о закрытии ЭЛН по запросу страховщика</t>
  </si>
  <si>
    <t xml:space="preserve">до 10 рабочих дней со дня представления сведений (ч. 1 ст. 15 Федерального закона № 255-ФЗ)</t>
  </si>
  <si>
    <t xml:space="preserve">Беременность и роды</t>
  </si>
  <si>
    <t xml:space="preserve">п. 22 Правил, утв. ПП РФ № 2010</t>
  </si>
  <si>
    <t xml:space="preserve">до 10 рабочих дней (ч. 1 ст. 15 № 255-ФЗ)</t>
  </si>
  <si>
    <t xml:space="preserve">Уход за ребёнком: запрос сведений</t>
  </si>
  <si>
    <t xml:space="preserve">п. 36 Правил: срок указывается в запросе фонда и не может быть менее 3 рабочих дней. Если в запросе указан больший срок - введите его в столбец «Срок из запроса»</t>
  </si>
  <si>
    <t xml:space="preserve">Единовременное при рождении: районный коэффициент</t>
  </si>
  <si>
    <t xml:space="preserve">п. 32 Правил: не позднее 2 рабочих дней со дня получения запроса</t>
  </si>
  <si>
    <t xml:space="preserve">срок считается от сведений из ЕГР ЗАГС, в журнале не рассчитывается</t>
  </si>
  <si>
    <t xml:space="preserve">Извещение о недостающих сведениях</t>
  </si>
  <si>
    <t xml:space="preserve">п. 10 Правил: недостающие сведения - в течение 5 рабочих дней со дня получения извещения; получение извещения подтверждается в течение 3 рабочих дней</t>
  </si>
  <si>
    <t xml:space="preserve">-</t>
  </si>
  <si>
    <t xml:space="preserve">Штраф за нарушение страхователем срока представления сведений, необходимых для назначения и выплаты страхового обеспечения, - 5 000 руб. (ч. 3 ст. 15.2 Федерального закона № 255-ФЗ). Изменения Правил, внесённые ПП РФ от 10.05.2026 № 545 (с 01.07.2026), сроки представления сведений не меняют: они сокращают состав запрашиваемых сведений, если данные уже есть в индивидуальном лицевом счёте.</t>
  </si>
  <si>
    <t xml:space="preserve">Сроки по несчастному случаю на производстве и профзаболеванию регулируются Федеральным законом № 125-ФЗ и в журнал не включены.</t>
  </si>
  <si>
    <t xml:space="preserve">Нерабочие праздничные и перенесённые выходные дни 2026 года, выпадающие на будни</t>
  </si>
  <si>
    <t xml:space="preserve">Основания: ст. 112 ТК РФ; постановление Правительства РФ от 24.09.2025 № 1466 «О переносе выходных дней в 2026 году». Проверка: 261 будний день минус 14 дат списка = 247 рабочих дней, как в официальном производственном календаре 2026 года. Субботы и воскресенья формулы учитывают автоматически.</t>
  </si>
  <si>
    <t xml:space="preserve">Дата</t>
  </si>
  <si>
    <t xml:space="preserve">Основание</t>
  </si>
  <si>
    <t xml:space="preserve">Новогодние каникулы (ст. 112 ТК РФ)</t>
  </si>
  <si>
    <t xml:space="preserve">Рождество Христово (ст. 112 ТК РФ)</t>
  </si>
  <si>
    <t xml:space="preserve">Перенос с 03.01 (ПП РФ № 1466)</t>
  </si>
  <si>
    <t xml:space="preserve">День защитника Отечества (ст. 112 ТК РФ)</t>
  </si>
  <si>
    <t xml:space="preserve">Перенос с 08.03 (ч. 2 ст. 112 ТК РФ)</t>
  </si>
  <si>
    <t xml:space="preserve">Праздник Весны и Труда (ст. 112 ТК РФ)</t>
  </si>
  <si>
    <t xml:space="preserve">Перенос с 09.05 (ч. 2 ст. 112 ТК РФ)</t>
  </si>
  <si>
    <t xml:space="preserve">День России (ст. 112 ТК РФ)</t>
  </si>
  <si>
    <t xml:space="preserve">День народного единства (ст. 112 ТК РФ)</t>
  </si>
  <si>
    <t xml:space="preserve">Перенос с 04.01 (ПП РФ № 1466)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</si>
</sst>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General"/>
    <numFmt numFmtId="167" formatCode="dd\.mm\.yyyy"/>
    <numFmt numFmtId="168" formatCode="@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color rgb="FF2D52E6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FF2CC"/>
        <bgColor rgb="FFFFEB9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1F4E7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2D52E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20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3"/>
    <col collapsed="false" customWidth="true" hidden="false" outlineLevel="0" max="3" min="3" style="0" width="18"/>
    <col collapsed="false" customWidth="true" hidden="false" outlineLevel="0" max="4" min="4" style="0" width="20"/>
    <col collapsed="false" customWidth="true" hidden="false" outlineLevel="0" max="5" min="5" style="0" width="26"/>
    <col collapsed="false" customWidth="true" hidden="false" outlineLevel="0" max="6" min="6" style="0" width="12"/>
    <col collapsed="false" customWidth="true" hidden="false" outlineLevel="0" max="7" min="7" style="0" width="8"/>
    <col collapsed="false" customWidth="true" hidden="false" outlineLevel="0" max="8" min="8" style="0" width="12"/>
    <col collapsed="false" customWidth="true" hidden="false" outlineLevel="0" max="9" min="9" style="0" width="10"/>
    <col collapsed="false" customWidth="true" hidden="false" outlineLevel="0" max="11" min="10" style="0" width="12"/>
    <col collapsed="false" customWidth="true" hidden="false" outlineLevel="0" max="12" min="12" style="0" width="10"/>
    <col collapsed="false" customWidth="true" hidden="false" outlineLevel="0" max="13" min="13" style="0" width="12"/>
    <col collapsed="false" customWidth="true" hidden="false" outlineLevel="0" max="14" min="14" style="0" width="26"/>
    <col collapsed="false" customWidth="true" hidden="false" outlineLevel="0" max="15" min="15" style="0" width="16"/>
    <col collapsed="false" customWidth="true" hidden="false" outlineLevel="0" max="16" min="16" style="0" width="24"/>
  </cols>
  <sheetData>
    <row r="1" customFormat="false" ht="17.35" hidden="false" customHeight="false" outlineLevel="0" collapsed="false">
      <c r="A1" s="1" t="s">
        <v>0</v>
      </c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customFormat="false" ht="30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customFormat="false" ht="15" hidden="false" customHeight="false" outlineLevel="0" collapsed="false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customFormat="false" ht="30" hidden="false" customHeight="true" outlineLevel="0" collapsed="false">
      <c r="A5" s="4" t="s">
        <v>4</v>
      </c>
      <c r="B5" s="4" t="s">
        <v>5</v>
      </c>
      <c r="C5" s="4" t="n">
        <f aca="false">COUNT(B8:B207)</f>
        <v>1</v>
      </c>
      <c r="D5" s="4" t="s">
        <v>6</v>
      </c>
      <c r="E5" s="4" t="n">
        <f aca="false">COUNTIF(N8:N207,"Просрочен*")</f>
        <v>0</v>
      </c>
      <c r="F5" s="4" t="s">
        <v>7</v>
      </c>
      <c r="G5" s="5" t="n">
        <f aca="false">E5*5000</f>
        <v>0</v>
      </c>
      <c r="H5" s="4" t="s">
        <v>8</v>
      </c>
      <c r="I5" s="4" t="n">
        <f aca="false">COUNTIFS(N8:N207,"В работе",I8:I207,"&lt;=1")</f>
        <v>0</v>
      </c>
    </row>
    <row r="7" customFormat="false" ht="48" hidden="false" customHeight="true" outlineLevel="0" collapsed="false">
      <c r="A7" s="6" t="s">
        <v>9</v>
      </c>
      <c r="B7" s="6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 t="s">
        <v>16</v>
      </c>
      <c r="I7" s="6" t="s">
        <v>17</v>
      </c>
      <c r="J7" s="6" t="s">
        <v>18</v>
      </c>
      <c r="K7" s="6" t="s">
        <v>19</v>
      </c>
      <c r="L7" s="6" t="s">
        <v>20</v>
      </c>
      <c r="M7" s="6" t="s">
        <v>21</v>
      </c>
      <c r="N7" s="6" t="s">
        <v>22</v>
      </c>
      <c r="O7" s="6" t="s">
        <v>23</v>
      </c>
      <c r="P7" s="6" t="s">
        <v>24</v>
      </c>
    </row>
    <row r="8" customFormat="false" ht="23.85" hidden="false" customHeight="false" outlineLevel="0" collapsed="false">
      <c r="A8" s="7" t="n">
        <f aca="false">IF(B8="","",ROW()-7)</f>
        <v>1</v>
      </c>
      <c r="B8" s="8" t="n">
        <v>46286</v>
      </c>
      <c r="C8" s="9" t="s">
        <v>25</v>
      </c>
      <c r="D8" s="10" t="s">
        <v>26</v>
      </c>
      <c r="E8" s="10" t="s">
        <v>27</v>
      </c>
      <c r="F8" s="10"/>
      <c r="G8" s="7" t="n">
        <f aca="false">IF(B8="","",IF(F8&lt;&gt;"",F8,IFERROR(VLOOKUP(E8,'Сроки по видам'!$A$4:$B$8,2,FALSE()),3)))</f>
        <v>3</v>
      </c>
      <c r="H8" s="11" t="n">
        <f aca="false">IF(B8="","",WORKDAY(B8,G8,'Праздники 2026'!$A$5:$A$34))</f>
        <v>46289</v>
      </c>
      <c r="I8" s="12" t="str">
        <f aca="true">IF(OR(B8="",J8&lt;&gt;""),"",NETWORKDAYS(TODAY(),H8,'Праздники 2026'!$A$5:$A$34)-1)</f>
        <v/>
      </c>
      <c r="J8" s="8" t="n">
        <v>46287</v>
      </c>
      <c r="K8" s="8" t="n">
        <v>46288</v>
      </c>
      <c r="L8" s="10" t="s">
        <v>28</v>
      </c>
      <c r="M8" s="11" t="n">
        <f aca="false">IF(OR(J8="",LEFT(E8,14)="Единовременное",LEFT(E8,9)="Извещение"),"",WORKDAY(J8,10,'Праздники 2026'!$A$5:$A$34))</f>
        <v>46301</v>
      </c>
      <c r="N8" s="12" t="str">
        <f aca="true">IF(B8="","",IF(J8="",IF(TODAY()&gt;H8,"Просрочен, ответа нет","В работе"),IF(J8&gt;H8,"Просрочен, ответ отправлен",IF(L8="Отказ","Отказ: исправить и отправить заново","В срок"))))</f>
        <v>В срок</v>
      </c>
      <c r="O8" s="10" t="s">
        <v>29</v>
      </c>
      <c r="P8" s="10"/>
    </row>
    <row r="9" customFormat="false" ht="15" hidden="false" customHeight="false" outlineLevel="0" collapsed="false">
      <c r="A9" s="7" t="str">
        <f aca="false">IF(B9="","",ROW()-7)</f>
        <v/>
      </c>
      <c r="B9" s="8"/>
      <c r="C9" s="9"/>
      <c r="D9" s="10"/>
      <c r="E9" s="10"/>
      <c r="F9" s="10"/>
      <c r="G9" s="7" t="str">
        <f aca="false">IF(B9="","",IF(F9&lt;&gt;"",F9,IFERROR(VLOOKUP(E9,'Сроки по видам'!$A$4:$B$8,2,FALSE()),3)))</f>
        <v/>
      </c>
      <c r="H9" s="11" t="str">
        <f aca="false">IF(B9="","",WORKDAY(B9,G9,'Праздники 2026'!$A$5:$A$34))</f>
        <v/>
      </c>
      <c r="I9" s="12" t="str">
        <f aca="true">IF(OR(B9="",J9&lt;&gt;""),"",NETWORKDAYS(TODAY(),H9,'Праздники 2026'!$A$5:$A$34)-1)</f>
        <v/>
      </c>
      <c r="J9" s="8"/>
      <c r="K9" s="8"/>
      <c r="L9" s="10"/>
      <c r="M9" s="11" t="str">
        <f aca="false">IF(OR(J9="",LEFT(E9,14)="Единовременное",LEFT(E9,9)="Извещение"),"",WORKDAY(J9,10,'Праздники 2026'!$A$5:$A$34))</f>
        <v/>
      </c>
      <c r="N9" s="12" t="str">
        <f aca="true">IF(B9="","",IF(J9="",IF(TODAY()&gt;H9,"Просрочен, ответа нет","В работе"),IF(J9&gt;H9,"Просрочен, ответ отправлен",IF(L9="Отказ","Отказ: исправить и отправить заново","В срок"))))</f>
        <v/>
      </c>
      <c r="O9" s="10"/>
      <c r="P9" s="10"/>
    </row>
    <row r="10" customFormat="false" ht="15" hidden="false" customHeight="false" outlineLevel="0" collapsed="false">
      <c r="A10" s="7" t="str">
        <f aca="false">IF(B10="","",ROW()-7)</f>
        <v/>
      </c>
      <c r="B10" s="8"/>
      <c r="C10" s="9"/>
      <c r="D10" s="10"/>
      <c r="E10" s="10"/>
      <c r="F10" s="10"/>
      <c r="G10" s="7" t="str">
        <f aca="false">IF(B10="","",IF(F10&lt;&gt;"",F10,IFERROR(VLOOKUP(E10,'Сроки по видам'!$A$4:$B$8,2,FALSE()),3)))</f>
        <v/>
      </c>
      <c r="H10" s="11" t="str">
        <f aca="false">IF(B10="","",WORKDAY(B10,G10,'Праздники 2026'!$A$5:$A$34))</f>
        <v/>
      </c>
      <c r="I10" s="12" t="str">
        <f aca="true">IF(OR(B10="",J10&lt;&gt;""),"",NETWORKDAYS(TODAY(),H10,'Праздники 2026'!$A$5:$A$34)-1)</f>
        <v/>
      </c>
      <c r="J10" s="8"/>
      <c r="K10" s="8"/>
      <c r="L10" s="10"/>
      <c r="M10" s="11" t="str">
        <f aca="false">IF(OR(J10="",LEFT(E10,14)="Единовременное",LEFT(E10,9)="Извещение"),"",WORKDAY(J10,10,'Праздники 2026'!$A$5:$A$34))</f>
        <v/>
      </c>
      <c r="N10" s="12" t="str">
        <f aca="true">IF(B10="","",IF(J10="",IF(TODAY()&gt;H10,"Просрочен, ответа нет","В работе"),IF(J10&gt;H10,"Просрочен, ответ отправлен",IF(L10="Отказ","Отказ: исправить и отправить заново","В срок"))))</f>
        <v/>
      </c>
      <c r="O10" s="10"/>
      <c r="P10" s="10"/>
    </row>
    <row r="11" customFormat="false" ht="15" hidden="false" customHeight="false" outlineLevel="0" collapsed="false">
      <c r="A11" s="7" t="str">
        <f aca="false">IF(B11="","",ROW()-7)</f>
        <v/>
      </c>
      <c r="B11" s="8"/>
      <c r="C11" s="9"/>
      <c r="D11" s="10"/>
      <c r="E11" s="10"/>
      <c r="F11" s="10"/>
      <c r="G11" s="7" t="str">
        <f aca="false">IF(B11="","",IF(F11&lt;&gt;"",F11,IFERROR(VLOOKUP(E11,'Сроки по видам'!$A$4:$B$8,2,FALSE()),3)))</f>
        <v/>
      </c>
      <c r="H11" s="11" t="str">
        <f aca="false">IF(B11="","",WORKDAY(B11,G11,'Праздники 2026'!$A$5:$A$34))</f>
        <v/>
      </c>
      <c r="I11" s="12" t="str">
        <f aca="true">IF(OR(B11="",J11&lt;&gt;""),"",NETWORKDAYS(TODAY(),H11,'Праздники 2026'!$A$5:$A$34)-1)</f>
        <v/>
      </c>
      <c r="J11" s="8"/>
      <c r="K11" s="8"/>
      <c r="L11" s="10"/>
      <c r="M11" s="11" t="str">
        <f aca="false">IF(OR(J11="",LEFT(E11,14)="Единовременное",LEFT(E11,9)="Извещение"),"",WORKDAY(J11,10,'Праздники 2026'!$A$5:$A$34))</f>
        <v/>
      </c>
      <c r="N11" s="12" t="str">
        <f aca="true">IF(B11="","",IF(J11="",IF(TODAY()&gt;H11,"Просрочен, ответа нет","В работе"),IF(J11&gt;H11,"Просрочен, ответ отправлен",IF(L11="Отказ","Отказ: исправить и отправить заново","В срок"))))</f>
        <v/>
      </c>
      <c r="O11" s="10"/>
      <c r="P11" s="10"/>
    </row>
    <row r="12" customFormat="false" ht="15" hidden="false" customHeight="false" outlineLevel="0" collapsed="false">
      <c r="A12" s="7" t="str">
        <f aca="false">IF(B12="","",ROW()-7)</f>
        <v/>
      </c>
      <c r="B12" s="8"/>
      <c r="C12" s="9"/>
      <c r="D12" s="10"/>
      <c r="E12" s="10"/>
      <c r="F12" s="10"/>
      <c r="G12" s="7" t="str">
        <f aca="false">IF(B12="","",IF(F12&lt;&gt;"",F12,IFERROR(VLOOKUP(E12,'Сроки по видам'!$A$4:$B$8,2,FALSE()),3)))</f>
        <v/>
      </c>
      <c r="H12" s="11" t="str">
        <f aca="false">IF(B12="","",WORKDAY(B12,G12,'Праздники 2026'!$A$5:$A$34))</f>
        <v/>
      </c>
      <c r="I12" s="12" t="str">
        <f aca="true">IF(OR(B12="",J12&lt;&gt;""),"",NETWORKDAYS(TODAY(),H12,'Праздники 2026'!$A$5:$A$34)-1)</f>
        <v/>
      </c>
      <c r="J12" s="8"/>
      <c r="K12" s="8"/>
      <c r="L12" s="10"/>
      <c r="M12" s="11" t="str">
        <f aca="false">IF(OR(J12="",LEFT(E12,14)="Единовременное",LEFT(E12,9)="Извещение"),"",WORKDAY(J12,10,'Праздники 2026'!$A$5:$A$34))</f>
        <v/>
      </c>
      <c r="N12" s="12" t="str">
        <f aca="true">IF(B12="","",IF(J12="",IF(TODAY()&gt;H12,"Просрочен, ответа нет","В работе"),IF(J12&gt;H12,"Просрочен, ответ отправлен",IF(L12="Отказ","Отказ: исправить и отправить заново","В срок"))))</f>
        <v/>
      </c>
      <c r="O12" s="10"/>
      <c r="P12" s="10"/>
    </row>
    <row r="13" customFormat="false" ht="15" hidden="false" customHeight="false" outlineLevel="0" collapsed="false">
      <c r="A13" s="7" t="str">
        <f aca="false">IF(B13="","",ROW()-7)</f>
        <v/>
      </c>
      <c r="B13" s="8"/>
      <c r="C13" s="9"/>
      <c r="D13" s="10"/>
      <c r="E13" s="10"/>
      <c r="F13" s="10"/>
      <c r="G13" s="7" t="str">
        <f aca="false">IF(B13="","",IF(F13&lt;&gt;"",F13,IFERROR(VLOOKUP(E13,'Сроки по видам'!$A$4:$B$8,2,FALSE()),3)))</f>
        <v/>
      </c>
      <c r="H13" s="11" t="str">
        <f aca="false">IF(B13="","",WORKDAY(B13,G13,'Праздники 2026'!$A$5:$A$34))</f>
        <v/>
      </c>
      <c r="I13" s="12" t="str">
        <f aca="true">IF(OR(B13="",J13&lt;&gt;""),"",NETWORKDAYS(TODAY(),H13,'Праздники 2026'!$A$5:$A$34)-1)</f>
        <v/>
      </c>
      <c r="J13" s="8"/>
      <c r="K13" s="8"/>
      <c r="L13" s="10"/>
      <c r="M13" s="11" t="str">
        <f aca="false">IF(OR(J13="",LEFT(E13,14)="Единовременное",LEFT(E13,9)="Извещение"),"",WORKDAY(J13,10,'Праздники 2026'!$A$5:$A$34))</f>
        <v/>
      </c>
      <c r="N13" s="12" t="str">
        <f aca="true">IF(B13="","",IF(J13="",IF(TODAY()&gt;H13,"Просрочен, ответа нет","В работе"),IF(J13&gt;H13,"Просрочен, ответ отправлен",IF(L13="Отказ","Отказ: исправить и отправить заново","В срок"))))</f>
        <v/>
      </c>
      <c r="O13" s="10"/>
      <c r="P13" s="10"/>
    </row>
    <row r="14" customFormat="false" ht="15" hidden="false" customHeight="false" outlineLevel="0" collapsed="false">
      <c r="A14" s="7" t="str">
        <f aca="false">IF(B14="","",ROW()-7)</f>
        <v/>
      </c>
      <c r="B14" s="8"/>
      <c r="C14" s="9"/>
      <c r="D14" s="10"/>
      <c r="E14" s="10"/>
      <c r="F14" s="10"/>
      <c r="G14" s="7" t="str">
        <f aca="false">IF(B14="","",IF(F14&lt;&gt;"",F14,IFERROR(VLOOKUP(E14,'Сроки по видам'!$A$4:$B$8,2,FALSE()),3)))</f>
        <v/>
      </c>
      <c r="H14" s="11" t="str">
        <f aca="false">IF(B14="","",WORKDAY(B14,G14,'Праздники 2026'!$A$5:$A$34))</f>
        <v/>
      </c>
      <c r="I14" s="12" t="str">
        <f aca="true">IF(OR(B14="",J14&lt;&gt;""),"",NETWORKDAYS(TODAY(),H14,'Праздники 2026'!$A$5:$A$34)-1)</f>
        <v/>
      </c>
      <c r="J14" s="8"/>
      <c r="K14" s="8"/>
      <c r="L14" s="10"/>
      <c r="M14" s="11" t="str">
        <f aca="false">IF(OR(J14="",LEFT(E14,14)="Единовременное",LEFT(E14,9)="Извещение"),"",WORKDAY(J14,10,'Праздники 2026'!$A$5:$A$34))</f>
        <v/>
      </c>
      <c r="N14" s="12" t="str">
        <f aca="true">IF(B14="","",IF(J14="",IF(TODAY()&gt;H14,"Просрочен, ответа нет","В работе"),IF(J14&gt;H14,"Просрочен, ответ отправлен",IF(L14="Отказ","Отказ: исправить и отправить заново","В срок"))))</f>
        <v/>
      </c>
      <c r="O14" s="10"/>
      <c r="P14" s="10"/>
    </row>
    <row r="15" customFormat="false" ht="15" hidden="false" customHeight="false" outlineLevel="0" collapsed="false">
      <c r="A15" s="7" t="str">
        <f aca="false">IF(B15="","",ROW()-7)</f>
        <v/>
      </c>
      <c r="B15" s="8"/>
      <c r="C15" s="9"/>
      <c r="D15" s="10"/>
      <c r="E15" s="10"/>
      <c r="F15" s="10"/>
      <c r="G15" s="7" t="str">
        <f aca="false">IF(B15="","",IF(F15&lt;&gt;"",F15,IFERROR(VLOOKUP(E15,'Сроки по видам'!$A$4:$B$8,2,FALSE()),3)))</f>
        <v/>
      </c>
      <c r="H15" s="11" t="str">
        <f aca="false">IF(B15="","",WORKDAY(B15,G15,'Праздники 2026'!$A$5:$A$34))</f>
        <v/>
      </c>
      <c r="I15" s="12" t="str">
        <f aca="true">IF(OR(B15="",J15&lt;&gt;""),"",NETWORKDAYS(TODAY(),H15,'Праздники 2026'!$A$5:$A$34)-1)</f>
        <v/>
      </c>
      <c r="J15" s="8"/>
      <c r="K15" s="8"/>
      <c r="L15" s="10"/>
      <c r="M15" s="11" t="str">
        <f aca="false">IF(OR(J15="",LEFT(E15,14)="Единовременное",LEFT(E15,9)="Извещение"),"",WORKDAY(J15,10,'Праздники 2026'!$A$5:$A$34))</f>
        <v/>
      </c>
      <c r="N15" s="12" t="str">
        <f aca="true">IF(B15="","",IF(J15="",IF(TODAY()&gt;H15,"Просрочен, ответа нет","В работе"),IF(J15&gt;H15,"Просрочен, ответ отправлен",IF(L15="Отказ","Отказ: исправить и отправить заново","В срок"))))</f>
        <v/>
      </c>
      <c r="O15" s="10"/>
      <c r="P15" s="10"/>
    </row>
    <row r="16" customFormat="false" ht="15" hidden="false" customHeight="false" outlineLevel="0" collapsed="false">
      <c r="A16" s="7" t="str">
        <f aca="false">IF(B16="","",ROW()-7)</f>
        <v/>
      </c>
      <c r="B16" s="8"/>
      <c r="C16" s="9"/>
      <c r="D16" s="10"/>
      <c r="E16" s="10"/>
      <c r="F16" s="10"/>
      <c r="G16" s="7" t="str">
        <f aca="false">IF(B16="","",IF(F16&lt;&gt;"",F16,IFERROR(VLOOKUP(E16,'Сроки по видам'!$A$4:$B$8,2,FALSE()),3)))</f>
        <v/>
      </c>
      <c r="H16" s="11" t="str">
        <f aca="false">IF(B16="","",WORKDAY(B16,G16,'Праздники 2026'!$A$5:$A$34))</f>
        <v/>
      </c>
      <c r="I16" s="12" t="str">
        <f aca="true">IF(OR(B16="",J16&lt;&gt;""),"",NETWORKDAYS(TODAY(),H16,'Праздники 2026'!$A$5:$A$34)-1)</f>
        <v/>
      </c>
      <c r="J16" s="8"/>
      <c r="K16" s="8"/>
      <c r="L16" s="10"/>
      <c r="M16" s="11" t="str">
        <f aca="false">IF(OR(J16="",LEFT(E16,14)="Единовременное",LEFT(E16,9)="Извещение"),"",WORKDAY(J16,10,'Праздники 2026'!$A$5:$A$34))</f>
        <v/>
      </c>
      <c r="N16" s="12" t="str">
        <f aca="true">IF(B16="","",IF(J16="",IF(TODAY()&gt;H16,"Просрочен, ответа нет","В работе"),IF(J16&gt;H16,"Просрочен, ответ отправлен",IF(L16="Отказ","Отказ: исправить и отправить заново","В срок"))))</f>
        <v/>
      </c>
      <c r="O16" s="10"/>
      <c r="P16" s="10"/>
    </row>
    <row r="17" customFormat="false" ht="15" hidden="false" customHeight="false" outlineLevel="0" collapsed="false">
      <c r="A17" s="7" t="str">
        <f aca="false">IF(B17="","",ROW()-7)</f>
        <v/>
      </c>
      <c r="B17" s="8"/>
      <c r="C17" s="9"/>
      <c r="D17" s="10"/>
      <c r="E17" s="10"/>
      <c r="F17" s="10"/>
      <c r="G17" s="7" t="str">
        <f aca="false">IF(B17="","",IF(F17&lt;&gt;"",F17,IFERROR(VLOOKUP(E17,'Сроки по видам'!$A$4:$B$8,2,FALSE()),3)))</f>
        <v/>
      </c>
      <c r="H17" s="11" t="str">
        <f aca="false">IF(B17="","",WORKDAY(B17,G17,'Праздники 2026'!$A$5:$A$34))</f>
        <v/>
      </c>
      <c r="I17" s="12" t="str">
        <f aca="true">IF(OR(B17="",J17&lt;&gt;""),"",NETWORKDAYS(TODAY(),H17,'Праздники 2026'!$A$5:$A$34)-1)</f>
        <v/>
      </c>
      <c r="J17" s="8"/>
      <c r="K17" s="8"/>
      <c r="L17" s="10"/>
      <c r="M17" s="11" t="str">
        <f aca="false">IF(OR(J17="",LEFT(E17,14)="Единовременное",LEFT(E17,9)="Извещение"),"",WORKDAY(J17,10,'Праздники 2026'!$A$5:$A$34))</f>
        <v/>
      </c>
      <c r="N17" s="12" t="str">
        <f aca="true">IF(B17="","",IF(J17="",IF(TODAY()&gt;H17,"Просрочен, ответа нет","В работе"),IF(J17&gt;H17,"Просрочен, ответ отправлен",IF(L17="Отказ","Отказ: исправить и отправить заново","В срок"))))</f>
        <v/>
      </c>
      <c r="O17" s="10"/>
      <c r="P17" s="10"/>
    </row>
    <row r="18" customFormat="false" ht="15" hidden="false" customHeight="false" outlineLevel="0" collapsed="false">
      <c r="A18" s="7" t="str">
        <f aca="false">IF(B18="","",ROW()-7)</f>
        <v/>
      </c>
      <c r="B18" s="8"/>
      <c r="C18" s="9"/>
      <c r="D18" s="10"/>
      <c r="E18" s="10"/>
      <c r="F18" s="10"/>
      <c r="G18" s="7" t="str">
        <f aca="false">IF(B18="","",IF(F18&lt;&gt;"",F18,IFERROR(VLOOKUP(E18,'Сроки по видам'!$A$4:$B$8,2,FALSE()),3)))</f>
        <v/>
      </c>
      <c r="H18" s="11" t="str">
        <f aca="false">IF(B18="","",WORKDAY(B18,G18,'Праздники 2026'!$A$5:$A$34))</f>
        <v/>
      </c>
      <c r="I18" s="12" t="str">
        <f aca="true">IF(OR(B18="",J18&lt;&gt;""),"",NETWORKDAYS(TODAY(),H18,'Праздники 2026'!$A$5:$A$34)-1)</f>
        <v/>
      </c>
      <c r="J18" s="8"/>
      <c r="K18" s="8"/>
      <c r="L18" s="10"/>
      <c r="M18" s="11" t="str">
        <f aca="false">IF(OR(J18="",LEFT(E18,14)="Единовременное",LEFT(E18,9)="Извещение"),"",WORKDAY(J18,10,'Праздники 2026'!$A$5:$A$34))</f>
        <v/>
      </c>
      <c r="N18" s="12" t="str">
        <f aca="true">IF(B18="","",IF(J18="",IF(TODAY()&gt;H18,"Просрочен, ответа нет","В работе"),IF(J18&gt;H18,"Просрочен, ответ отправлен",IF(L18="Отказ","Отказ: исправить и отправить заново","В срок"))))</f>
        <v/>
      </c>
      <c r="O18" s="10"/>
      <c r="P18" s="10"/>
    </row>
    <row r="19" customFormat="false" ht="15" hidden="false" customHeight="false" outlineLevel="0" collapsed="false">
      <c r="A19" s="7" t="str">
        <f aca="false">IF(B19="","",ROW()-7)</f>
        <v/>
      </c>
      <c r="B19" s="8"/>
      <c r="C19" s="9"/>
      <c r="D19" s="10"/>
      <c r="E19" s="10"/>
      <c r="F19" s="10"/>
      <c r="G19" s="7" t="str">
        <f aca="false">IF(B19="","",IF(F19&lt;&gt;"",F19,IFERROR(VLOOKUP(E19,'Сроки по видам'!$A$4:$B$8,2,FALSE()),3)))</f>
        <v/>
      </c>
      <c r="H19" s="11" t="str">
        <f aca="false">IF(B19="","",WORKDAY(B19,G19,'Праздники 2026'!$A$5:$A$34))</f>
        <v/>
      </c>
      <c r="I19" s="12" t="str">
        <f aca="true">IF(OR(B19="",J19&lt;&gt;""),"",NETWORKDAYS(TODAY(),H19,'Праздники 2026'!$A$5:$A$34)-1)</f>
        <v/>
      </c>
      <c r="J19" s="8"/>
      <c r="K19" s="8"/>
      <c r="L19" s="10"/>
      <c r="M19" s="11" t="str">
        <f aca="false">IF(OR(J19="",LEFT(E19,14)="Единовременное",LEFT(E19,9)="Извещение"),"",WORKDAY(J19,10,'Праздники 2026'!$A$5:$A$34))</f>
        <v/>
      </c>
      <c r="N19" s="12" t="str">
        <f aca="true">IF(B19="","",IF(J19="",IF(TODAY()&gt;H19,"Просрочен, ответа нет","В работе"),IF(J19&gt;H19,"Просрочен, ответ отправлен",IF(L19="Отказ","Отказ: исправить и отправить заново","В срок"))))</f>
        <v/>
      </c>
      <c r="O19" s="10"/>
      <c r="P19" s="10"/>
    </row>
    <row r="20" customFormat="false" ht="15" hidden="false" customHeight="false" outlineLevel="0" collapsed="false">
      <c r="A20" s="7" t="str">
        <f aca="false">IF(B20="","",ROW()-7)</f>
        <v/>
      </c>
      <c r="B20" s="8"/>
      <c r="C20" s="9"/>
      <c r="D20" s="10"/>
      <c r="E20" s="10"/>
      <c r="F20" s="10"/>
      <c r="G20" s="7" t="str">
        <f aca="false">IF(B20="","",IF(F20&lt;&gt;"",F20,IFERROR(VLOOKUP(E20,'Сроки по видам'!$A$4:$B$8,2,FALSE()),3)))</f>
        <v/>
      </c>
      <c r="H20" s="11" t="str">
        <f aca="false">IF(B20="","",WORKDAY(B20,G20,'Праздники 2026'!$A$5:$A$34))</f>
        <v/>
      </c>
      <c r="I20" s="12" t="str">
        <f aca="true">IF(OR(B20="",J20&lt;&gt;""),"",NETWORKDAYS(TODAY(),H20,'Праздники 2026'!$A$5:$A$34)-1)</f>
        <v/>
      </c>
      <c r="J20" s="8"/>
      <c r="K20" s="8"/>
      <c r="L20" s="10"/>
      <c r="M20" s="11" t="str">
        <f aca="false">IF(OR(J20="",LEFT(E20,14)="Единовременное",LEFT(E20,9)="Извещение"),"",WORKDAY(J20,10,'Праздники 2026'!$A$5:$A$34))</f>
        <v/>
      </c>
      <c r="N20" s="12" t="str">
        <f aca="true">IF(B20="","",IF(J20="",IF(TODAY()&gt;H20,"Просрочен, ответа нет","В работе"),IF(J20&gt;H20,"Просрочен, ответ отправлен",IF(L20="Отказ","Отказ: исправить и отправить заново","В срок"))))</f>
        <v/>
      </c>
      <c r="O20" s="10"/>
      <c r="P20" s="10"/>
    </row>
    <row r="21" customFormat="false" ht="15" hidden="false" customHeight="false" outlineLevel="0" collapsed="false">
      <c r="A21" s="7" t="str">
        <f aca="false">IF(B21="","",ROW()-7)</f>
        <v/>
      </c>
      <c r="B21" s="8"/>
      <c r="C21" s="9"/>
      <c r="D21" s="10"/>
      <c r="E21" s="10"/>
      <c r="F21" s="10"/>
      <c r="G21" s="7" t="str">
        <f aca="false">IF(B21="","",IF(F21&lt;&gt;"",F21,IFERROR(VLOOKUP(E21,'Сроки по видам'!$A$4:$B$8,2,FALSE()),3)))</f>
        <v/>
      </c>
      <c r="H21" s="11" t="str">
        <f aca="false">IF(B21="","",WORKDAY(B21,G21,'Праздники 2026'!$A$5:$A$34))</f>
        <v/>
      </c>
      <c r="I21" s="12" t="str">
        <f aca="true">IF(OR(B21="",J21&lt;&gt;""),"",NETWORKDAYS(TODAY(),H21,'Праздники 2026'!$A$5:$A$34)-1)</f>
        <v/>
      </c>
      <c r="J21" s="8"/>
      <c r="K21" s="8"/>
      <c r="L21" s="10"/>
      <c r="M21" s="11" t="str">
        <f aca="false">IF(OR(J21="",LEFT(E21,14)="Единовременное",LEFT(E21,9)="Извещение"),"",WORKDAY(J21,10,'Праздники 2026'!$A$5:$A$34))</f>
        <v/>
      </c>
      <c r="N21" s="12" t="str">
        <f aca="true">IF(B21="","",IF(J21="",IF(TODAY()&gt;H21,"Просрочен, ответа нет","В работе"),IF(J21&gt;H21,"Просрочен, ответ отправлен",IF(L21="Отказ","Отказ: исправить и отправить заново","В срок"))))</f>
        <v/>
      </c>
      <c r="O21" s="10"/>
      <c r="P21" s="10"/>
    </row>
    <row r="22" customFormat="false" ht="15" hidden="false" customHeight="false" outlineLevel="0" collapsed="false">
      <c r="A22" s="7" t="str">
        <f aca="false">IF(B22="","",ROW()-7)</f>
        <v/>
      </c>
      <c r="B22" s="8"/>
      <c r="C22" s="9"/>
      <c r="D22" s="10"/>
      <c r="E22" s="10"/>
      <c r="F22" s="10"/>
      <c r="G22" s="7" t="str">
        <f aca="false">IF(B22="","",IF(F22&lt;&gt;"",F22,IFERROR(VLOOKUP(E22,'Сроки по видам'!$A$4:$B$8,2,FALSE()),3)))</f>
        <v/>
      </c>
      <c r="H22" s="11" t="str">
        <f aca="false">IF(B22="","",WORKDAY(B22,G22,'Праздники 2026'!$A$5:$A$34))</f>
        <v/>
      </c>
      <c r="I22" s="12" t="str">
        <f aca="true">IF(OR(B22="",J22&lt;&gt;""),"",NETWORKDAYS(TODAY(),H22,'Праздники 2026'!$A$5:$A$34)-1)</f>
        <v/>
      </c>
      <c r="J22" s="8"/>
      <c r="K22" s="8"/>
      <c r="L22" s="10"/>
      <c r="M22" s="11" t="str">
        <f aca="false">IF(OR(J22="",LEFT(E22,14)="Единовременное",LEFT(E22,9)="Извещение"),"",WORKDAY(J22,10,'Праздники 2026'!$A$5:$A$34))</f>
        <v/>
      </c>
      <c r="N22" s="12" t="str">
        <f aca="true">IF(B22="","",IF(J22="",IF(TODAY()&gt;H22,"Просрочен, ответа нет","В работе"),IF(J22&gt;H22,"Просрочен, ответ отправлен",IF(L22="Отказ","Отказ: исправить и отправить заново","В срок"))))</f>
        <v/>
      </c>
      <c r="O22" s="10"/>
      <c r="P22" s="10"/>
    </row>
    <row r="23" customFormat="false" ht="15" hidden="false" customHeight="false" outlineLevel="0" collapsed="false">
      <c r="A23" s="7" t="str">
        <f aca="false">IF(B23="","",ROW()-7)</f>
        <v/>
      </c>
      <c r="B23" s="8"/>
      <c r="C23" s="9"/>
      <c r="D23" s="10"/>
      <c r="E23" s="10"/>
      <c r="F23" s="10"/>
      <c r="G23" s="7" t="str">
        <f aca="false">IF(B23="","",IF(F23&lt;&gt;"",F23,IFERROR(VLOOKUP(E23,'Сроки по видам'!$A$4:$B$8,2,FALSE()),3)))</f>
        <v/>
      </c>
      <c r="H23" s="11" t="str">
        <f aca="false">IF(B23="","",WORKDAY(B23,G23,'Праздники 2026'!$A$5:$A$34))</f>
        <v/>
      </c>
      <c r="I23" s="12" t="str">
        <f aca="true">IF(OR(B23="",J23&lt;&gt;""),"",NETWORKDAYS(TODAY(),H23,'Праздники 2026'!$A$5:$A$34)-1)</f>
        <v/>
      </c>
      <c r="J23" s="8"/>
      <c r="K23" s="8"/>
      <c r="L23" s="10"/>
      <c r="M23" s="11" t="str">
        <f aca="false">IF(OR(J23="",LEFT(E23,14)="Единовременное",LEFT(E23,9)="Извещение"),"",WORKDAY(J23,10,'Праздники 2026'!$A$5:$A$34))</f>
        <v/>
      </c>
      <c r="N23" s="12" t="str">
        <f aca="true">IF(B23="","",IF(J23="",IF(TODAY()&gt;H23,"Просрочен, ответа нет","В работе"),IF(J23&gt;H23,"Просрочен, ответ отправлен",IF(L23="Отказ","Отказ: исправить и отправить заново","В срок"))))</f>
        <v/>
      </c>
      <c r="O23" s="10"/>
      <c r="P23" s="10"/>
    </row>
    <row r="24" customFormat="false" ht="15" hidden="false" customHeight="false" outlineLevel="0" collapsed="false">
      <c r="A24" s="7" t="str">
        <f aca="false">IF(B24="","",ROW()-7)</f>
        <v/>
      </c>
      <c r="B24" s="8"/>
      <c r="C24" s="9"/>
      <c r="D24" s="10"/>
      <c r="E24" s="10"/>
      <c r="F24" s="10"/>
      <c r="G24" s="7" t="str">
        <f aca="false">IF(B24="","",IF(F24&lt;&gt;"",F24,IFERROR(VLOOKUP(E24,'Сроки по видам'!$A$4:$B$8,2,FALSE()),3)))</f>
        <v/>
      </c>
      <c r="H24" s="11" t="str">
        <f aca="false">IF(B24="","",WORKDAY(B24,G24,'Праздники 2026'!$A$5:$A$34))</f>
        <v/>
      </c>
      <c r="I24" s="12" t="str">
        <f aca="true">IF(OR(B24="",J24&lt;&gt;""),"",NETWORKDAYS(TODAY(),H24,'Праздники 2026'!$A$5:$A$34)-1)</f>
        <v/>
      </c>
      <c r="J24" s="8"/>
      <c r="K24" s="8"/>
      <c r="L24" s="10"/>
      <c r="M24" s="11" t="str">
        <f aca="false">IF(OR(J24="",LEFT(E24,14)="Единовременное",LEFT(E24,9)="Извещение"),"",WORKDAY(J24,10,'Праздники 2026'!$A$5:$A$34))</f>
        <v/>
      </c>
      <c r="N24" s="12" t="str">
        <f aca="true">IF(B24="","",IF(J24="",IF(TODAY()&gt;H24,"Просрочен, ответа нет","В работе"),IF(J24&gt;H24,"Просрочен, ответ отправлен",IF(L24="Отказ","Отказ: исправить и отправить заново","В срок"))))</f>
        <v/>
      </c>
      <c r="O24" s="10"/>
      <c r="P24" s="10"/>
    </row>
    <row r="25" customFormat="false" ht="15" hidden="false" customHeight="false" outlineLevel="0" collapsed="false">
      <c r="A25" s="7" t="str">
        <f aca="false">IF(B25="","",ROW()-7)</f>
        <v/>
      </c>
      <c r="B25" s="8"/>
      <c r="C25" s="9"/>
      <c r="D25" s="10"/>
      <c r="E25" s="10"/>
      <c r="F25" s="10"/>
      <c r="G25" s="7" t="str">
        <f aca="false">IF(B25="","",IF(F25&lt;&gt;"",F25,IFERROR(VLOOKUP(E25,'Сроки по видам'!$A$4:$B$8,2,FALSE()),3)))</f>
        <v/>
      </c>
      <c r="H25" s="11" t="str">
        <f aca="false">IF(B25="","",WORKDAY(B25,G25,'Праздники 2026'!$A$5:$A$34))</f>
        <v/>
      </c>
      <c r="I25" s="12" t="str">
        <f aca="true">IF(OR(B25="",J25&lt;&gt;""),"",NETWORKDAYS(TODAY(),H25,'Праздники 2026'!$A$5:$A$34)-1)</f>
        <v/>
      </c>
      <c r="J25" s="8"/>
      <c r="K25" s="8"/>
      <c r="L25" s="10"/>
      <c r="M25" s="11" t="str">
        <f aca="false">IF(OR(J25="",LEFT(E25,14)="Единовременное",LEFT(E25,9)="Извещение"),"",WORKDAY(J25,10,'Праздники 2026'!$A$5:$A$34))</f>
        <v/>
      </c>
      <c r="N25" s="12" t="str">
        <f aca="true">IF(B25="","",IF(J25="",IF(TODAY()&gt;H25,"Просрочен, ответа нет","В работе"),IF(J25&gt;H25,"Просрочен, ответ отправлен",IF(L25="Отказ","Отказ: исправить и отправить заново","В срок"))))</f>
        <v/>
      </c>
      <c r="O25" s="10"/>
      <c r="P25" s="10"/>
    </row>
    <row r="26" customFormat="false" ht="15" hidden="false" customHeight="false" outlineLevel="0" collapsed="false">
      <c r="A26" s="7" t="str">
        <f aca="false">IF(B26="","",ROW()-7)</f>
        <v/>
      </c>
      <c r="B26" s="8"/>
      <c r="C26" s="9"/>
      <c r="D26" s="10"/>
      <c r="E26" s="10"/>
      <c r="F26" s="10"/>
      <c r="G26" s="7" t="str">
        <f aca="false">IF(B26="","",IF(F26&lt;&gt;"",F26,IFERROR(VLOOKUP(E26,'Сроки по видам'!$A$4:$B$8,2,FALSE()),3)))</f>
        <v/>
      </c>
      <c r="H26" s="11" t="str">
        <f aca="false">IF(B26="","",WORKDAY(B26,G26,'Праздники 2026'!$A$5:$A$34))</f>
        <v/>
      </c>
      <c r="I26" s="12" t="str">
        <f aca="true">IF(OR(B26="",J26&lt;&gt;""),"",NETWORKDAYS(TODAY(),H26,'Праздники 2026'!$A$5:$A$34)-1)</f>
        <v/>
      </c>
      <c r="J26" s="8"/>
      <c r="K26" s="8"/>
      <c r="L26" s="10"/>
      <c r="M26" s="11" t="str">
        <f aca="false">IF(OR(J26="",LEFT(E26,14)="Единовременное",LEFT(E26,9)="Извещение"),"",WORKDAY(J26,10,'Праздники 2026'!$A$5:$A$34))</f>
        <v/>
      </c>
      <c r="N26" s="12" t="str">
        <f aca="true">IF(B26="","",IF(J26="",IF(TODAY()&gt;H26,"Просрочен, ответа нет","В работе"),IF(J26&gt;H26,"Просрочен, ответ отправлен",IF(L26="Отказ","Отказ: исправить и отправить заново","В срок"))))</f>
        <v/>
      </c>
      <c r="O26" s="10"/>
      <c r="P26" s="10"/>
    </row>
    <row r="27" customFormat="false" ht="15" hidden="false" customHeight="false" outlineLevel="0" collapsed="false">
      <c r="A27" s="7" t="str">
        <f aca="false">IF(B27="","",ROW()-7)</f>
        <v/>
      </c>
      <c r="B27" s="8"/>
      <c r="C27" s="9"/>
      <c r="D27" s="10"/>
      <c r="E27" s="10"/>
      <c r="F27" s="10"/>
      <c r="G27" s="7" t="str">
        <f aca="false">IF(B27="","",IF(F27&lt;&gt;"",F27,IFERROR(VLOOKUP(E27,'Сроки по видам'!$A$4:$B$8,2,FALSE()),3)))</f>
        <v/>
      </c>
      <c r="H27" s="11" t="str">
        <f aca="false">IF(B27="","",WORKDAY(B27,G27,'Праздники 2026'!$A$5:$A$34))</f>
        <v/>
      </c>
      <c r="I27" s="12" t="str">
        <f aca="true">IF(OR(B27="",J27&lt;&gt;""),"",NETWORKDAYS(TODAY(),H27,'Праздники 2026'!$A$5:$A$34)-1)</f>
        <v/>
      </c>
      <c r="J27" s="8"/>
      <c r="K27" s="8"/>
      <c r="L27" s="10"/>
      <c r="M27" s="11" t="str">
        <f aca="false">IF(OR(J27="",LEFT(E27,14)="Единовременное",LEFT(E27,9)="Извещение"),"",WORKDAY(J27,10,'Праздники 2026'!$A$5:$A$34))</f>
        <v/>
      </c>
      <c r="N27" s="12" t="str">
        <f aca="true">IF(B27="","",IF(J27="",IF(TODAY()&gt;H27,"Просрочен, ответа нет","В работе"),IF(J27&gt;H27,"Просрочен, ответ отправлен",IF(L27="Отказ","Отказ: исправить и отправить заново","В срок"))))</f>
        <v/>
      </c>
      <c r="O27" s="10"/>
      <c r="P27" s="10"/>
    </row>
    <row r="28" customFormat="false" ht="15" hidden="false" customHeight="false" outlineLevel="0" collapsed="false">
      <c r="A28" s="7" t="str">
        <f aca="false">IF(B28="","",ROW()-7)</f>
        <v/>
      </c>
      <c r="B28" s="8"/>
      <c r="C28" s="9"/>
      <c r="D28" s="10"/>
      <c r="E28" s="10"/>
      <c r="F28" s="10"/>
      <c r="G28" s="7" t="str">
        <f aca="false">IF(B28="","",IF(F28&lt;&gt;"",F28,IFERROR(VLOOKUP(E28,'Сроки по видам'!$A$4:$B$8,2,FALSE()),3)))</f>
        <v/>
      </c>
      <c r="H28" s="11" t="str">
        <f aca="false">IF(B28="","",WORKDAY(B28,G28,'Праздники 2026'!$A$5:$A$34))</f>
        <v/>
      </c>
      <c r="I28" s="12" t="str">
        <f aca="true">IF(OR(B28="",J28&lt;&gt;""),"",NETWORKDAYS(TODAY(),H28,'Праздники 2026'!$A$5:$A$34)-1)</f>
        <v/>
      </c>
      <c r="J28" s="8"/>
      <c r="K28" s="8"/>
      <c r="L28" s="10"/>
      <c r="M28" s="11" t="str">
        <f aca="false">IF(OR(J28="",LEFT(E28,14)="Единовременное",LEFT(E28,9)="Извещение"),"",WORKDAY(J28,10,'Праздники 2026'!$A$5:$A$34))</f>
        <v/>
      </c>
      <c r="N28" s="12" t="str">
        <f aca="true">IF(B28="","",IF(J28="",IF(TODAY()&gt;H28,"Просрочен, ответа нет","В работе"),IF(J28&gt;H28,"Просрочен, ответ отправлен",IF(L28="Отказ","Отказ: исправить и отправить заново","В срок"))))</f>
        <v/>
      </c>
      <c r="O28" s="10"/>
      <c r="P28" s="10"/>
    </row>
    <row r="29" customFormat="false" ht="15" hidden="false" customHeight="false" outlineLevel="0" collapsed="false">
      <c r="A29" s="7" t="str">
        <f aca="false">IF(B29="","",ROW()-7)</f>
        <v/>
      </c>
      <c r="B29" s="8"/>
      <c r="C29" s="9"/>
      <c r="D29" s="10"/>
      <c r="E29" s="10"/>
      <c r="F29" s="10"/>
      <c r="G29" s="7" t="str">
        <f aca="false">IF(B29="","",IF(F29&lt;&gt;"",F29,IFERROR(VLOOKUP(E29,'Сроки по видам'!$A$4:$B$8,2,FALSE()),3)))</f>
        <v/>
      </c>
      <c r="H29" s="11" t="str">
        <f aca="false">IF(B29="","",WORKDAY(B29,G29,'Праздники 2026'!$A$5:$A$34))</f>
        <v/>
      </c>
      <c r="I29" s="12" t="str">
        <f aca="true">IF(OR(B29="",J29&lt;&gt;""),"",NETWORKDAYS(TODAY(),H29,'Праздники 2026'!$A$5:$A$34)-1)</f>
        <v/>
      </c>
      <c r="J29" s="8"/>
      <c r="K29" s="8"/>
      <c r="L29" s="10"/>
      <c r="M29" s="11" t="str">
        <f aca="false">IF(OR(J29="",LEFT(E29,14)="Единовременное",LEFT(E29,9)="Извещение"),"",WORKDAY(J29,10,'Праздники 2026'!$A$5:$A$34))</f>
        <v/>
      </c>
      <c r="N29" s="12" t="str">
        <f aca="true">IF(B29="","",IF(J29="",IF(TODAY()&gt;H29,"Просрочен, ответа нет","В работе"),IF(J29&gt;H29,"Просрочен, ответ отправлен",IF(L29="Отказ","Отказ: исправить и отправить заново","В срок"))))</f>
        <v/>
      </c>
      <c r="O29" s="10"/>
      <c r="P29" s="10"/>
    </row>
    <row r="30" customFormat="false" ht="15" hidden="false" customHeight="false" outlineLevel="0" collapsed="false">
      <c r="A30" s="7" t="str">
        <f aca="false">IF(B30="","",ROW()-7)</f>
        <v/>
      </c>
      <c r="B30" s="8"/>
      <c r="C30" s="9"/>
      <c r="D30" s="10"/>
      <c r="E30" s="10"/>
      <c r="F30" s="10"/>
      <c r="G30" s="7" t="str">
        <f aca="false">IF(B30="","",IF(F30&lt;&gt;"",F30,IFERROR(VLOOKUP(E30,'Сроки по видам'!$A$4:$B$8,2,FALSE()),3)))</f>
        <v/>
      </c>
      <c r="H30" s="11" t="str">
        <f aca="false">IF(B30="","",WORKDAY(B30,G30,'Праздники 2026'!$A$5:$A$34))</f>
        <v/>
      </c>
      <c r="I30" s="12" t="str">
        <f aca="true">IF(OR(B30="",J30&lt;&gt;""),"",NETWORKDAYS(TODAY(),H30,'Праздники 2026'!$A$5:$A$34)-1)</f>
        <v/>
      </c>
      <c r="J30" s="8"/>
      <c r="K30" s="8"/>
      <c r="L30" s="10"/>
      <c r="M30" s="11" t="str">
        <f aca="false">IF(OR(J30="",LEFT(E30,14)="Единовременное",LEFT(E30,9)="Извещение"),"",WORKDAY(J30,10,'Праздники 2026'!$A$5:$A$34))</f>
        <v/>
      </c>
      <c r="N30" s="12" t="str">
        <f aca="true">IF(B30="","",IF(J30="",IF(TODAY()&gt;H30,"Просрочен, ответа нет","В работе"),IF(J30&gt;H30,"Просрочен, ответ отправлен",IF(L30="Отказ","Отказ: исправить и отправить заново","В срок"))))</f>
        <v/>
      </c>
      <c r="O30" s="10"/>
      <c r="P30" s="10"/>
    </row>
    <row r="31" customFormat="false" ht="15" hidden="false" customHeight="false" outlineLevel="0" collapsed="false">
      <c r="A31" s="7" t="str">
        <f aca="false">IF(B31="","",ROW()-7)</f>
        <v/>
      </c>
      <c r="B31" s="8"/>
      <c r="C31" s="9"/>
      <c r="D31" s="10"/>
      <c r="E31" s="10"/>
      <c r="F31" s="10"/>
      <c r="G31" s="7" t="str">
        <f aca="false">IF(B31="","",IF(F31&lt;&gt;"",F31,IFERROR(VLOOKUP(E31,'Сроки по видам'!$A$4:$B$8,2,FALSE()),3)))</f>
        <v/>
      </c>
      <c r="H31" s="11" t="str">
        <f aca="false">IF(B31="","",WORKDAY(B31,G31,'Праздники 2026'!$A$5:$A$34))</f>
        <v/>
      </c>
      <c r="I31" s="12" t="str">
        <f aca="true">IF(OR(B31="",J31&lt;&gt;""),"",NETWORKDAYS(TODAY(),H31,'Праздники 2026'!$A$5:$A$34)-1)</f>
        <v/>
      </c>
      <c r="J31" s="8"/>
      <c r="K31" s="8"/>
      <c r="L31" s="10"/>
      <c r="M31" s="11" t="str">
        <f aca="false">IF(OR(J31="",LEFT(E31,14)="Единовременное",LEFT(E31,9)="Извещение"),"",WORKDAY(J31,10,'Праздники 2026'!$A$5:$A$34))</f>
        <v/>
      </c>
      <c r="N31" s="12" t="str">
        <f aca="true">IF(B31="","",IF(J31="",IF(TODAY()&gt;H31,"Просрочен, ответа нет","В работе"),IF(J31&gt;H31,"Просрочен, ответ отправлен",IF(L31="Отказ","Отказ: исправить и отправить заново","В срок"))))</f>
        <v/>
      </c>
      <c r="O31" s="10"/>
      <c r="P31" s="10"/>
    </row>
    <row r="32" customFormat="false" ht="15" hidden="false" customHeight="false" outlineLevel="0" collapsed="false">
      <c r="A32" s="7" t="str">
        <f aca="false">IF(B32="","",ROW()-7)</f>
        <v/>
      </c>
      <c r="B32" s="8"/>
      <c r="C32" s="9"/>
      <c r="D32" s="10"/>
      <c r="E32" s="10"/>
      <c r="F32" s="10"/>
      <c r="G32" s="7" t="str">
        <f aca="false">IF(B32="","",IF(F32&lt;&gt;"",F32,IFERROR(VLOOKUP(E32,'Сроки по видам'!$A$4:$B$8,2,FALSE()),3)))</f>
        <v/>
      </c>
      <c r="H32" s="11" t="str">
        <f aca="false">IF(B32="","",WORKDAY(B32,G32,'Праздники 2026'!$A$5:$A$34))</f>
        <v/>
      </c>
      <c r="I32" s="12" t="str">
        <f aca="true">IF(OR(B32="",J32&lt;&gt;""),"",NETWORKDAYS(TODAY(),H32,'Праздники 2026'!$A$5:$A$34)-1)</f>
        <v/>
      </c>
      <c r="J32" s="8"/>
      <c r="K32" s="8"/>
      <c r="L32" s="10"/>
      <c r="M32" s="11" t="str">
        <f aca="false">IF(OR(J32="",LEFT(E32,14)="Единовременное",LEFT(E32,9)="Извещение"),"",WORKDAY(J32,10,'Праздники 2026'!$A$5:$A$34))</f>
        <v/>
      </c>
      <c r="N32" s="12" t="str">
        <f aca="true">IF(B32="","",IF(J32="",IF(TODAY()&gt;H32,"Просрочен, ответа нет","В работе"),IF(J32&gt;H32,"Просрочен, ответ отправлен",IF(L32="Отказ","Отказ: исправить и отправить заново","В срок"))))</f>
        <v/>
      </c>
      <c r="O32" s="10"/>
      <c r="P32" s="10"/>
    </row>
    <row r="33" customFormat="false" ht="15" hidden="false" customHeight="false" outlineLevel="0" collapsed="false">
      <c r="A33" s="7" t="str">
        <f aca="false">IF(B33="","",ROW()-7)</f>
        <v/>
      </c>
      <c r="B33" s="8"/>
      <c r="C33" s="9"/>
      <c r="D33" s="10"/>
      <c r="E33" s="10"/>
      <c r="F33" s="10"/>
      <c r="G33" s="7" t="str">
        <f aca="false">IF(B33="","",IF(F33&lt;&gt;"",F33,IFERROR(VLOOKUP(E33,'Сроки по видам'!$A$4:$B$8,2,FALSE()),3)))</f>
        <v/>
      </c>
      <c r="H33" s="11" t="str">
        <f aca="false">IF(B33="","",WORKDAY(B33,G33,'Праздники 2026'!$A$5:$A$34))</f>
        <v/>
      </c>
      <c r="I33" s="12" t="str">
        <f aca="true">IF(OR(B33="",J33&lt;&gt;""),"",NETWORKDAYS(TODAY(),H33,'Праздники 2026'!$A$5:$A$34)-1)</f>
        <v/>
      </c>
      <c r="J33" s="8"/>
      <c r="K33" s="8"/>
      <c r="L33" s="10"/>
      <c r="M33" s="11" t="str">
        <f aca="false">IF(OR(J33="",LEFT(E33,14)="Единовременное",LEFT(E33,9)="Извещение"),"",WORKDAY(J33,10,'Праздники 2026'!$A$5:$A$34))</f>
        <v/>
      </c>
      <c r="N33" s="12" t="str">
        <f aca="true">IF(B33="","",IF(J33="",IF(TODAY()&gt;H33,"Просрочен, ответа нет","В работе"),IF(J33&gt;H33,"Просрочен, ответ отправлен",IF(L33="Отказ","Отказ: исправить и отправить заново","В срок"))))</f>
        <v/>
      </c>
      <c r="O33" s="10"/>
      <c r="P33" s="10"/>
    </row>
    <row r="34" customFormat="false" ht="15" hidden="false" customHeight="false" outlineLevel="0" collapsed="false">
      <c r="A34" s="7" t="str">
        <f aca="false">IF(B34="","",ROW()-7)</f>
        <v/>
      </c>
      <c r="B34" s="8"/>
      <c r="C34" s="9"/>
      <c r="D34" s="10"/>
      <c r="E34" s="10"/>
      <c r="F34" s="10"/>
      <c r="G34" s="7" t="str">
        <f aca="false">IF(B34="","",IF(F34&lt;&gt;"",F34,IFERROR(VLOOKUP(E34,'Сроки по видам'!$A$4:$B$8,2,FALSE()),3)))</f>
        <v/>
      </c>
      <c r="H34" s="11" t="str">
        <f aca="false">IF(B34="","",WORKDAY(B34,G34,'Праздники 2026'!$A$5:$A$34))</f>
        <v/>
      </c>
      <c r="I34" s="12" t="str">
        <f aca="true">IF(OR(B34="",J34&lt;&gt;""),"",NETWORKDAYS(TODAY(),H34,'Праздники 2026'!$A$5:$A$34)-1)</f>
        <v/>
      </c>
      <c r="J34" s="8"/>
      <c r="K34" s="8"/>
      <c r="L34" s="10"/>
      <c r="M34" s="11" t="str">
        <f aca="false">IF(OR(J34="",LEFT(E34,14)="Единовременное",LEFT(E34,9)="Извещение"),"",WORKDAY(J34,10,'Праздники 2026'!$A$5:$A$34))</f>
        <v/>
      </c>
      <c r="N34" s="12" t="str">
        <f aca="true">IF(B34="","",IF(J34="",IF(TODAY()&gt;H34,"Просрочен, ответа нет","В работе"),IF(J34&gt;H34,"Просрочен, ответ отправлен",IF(L34="Отказ","Отказ: исправить и отправить заново","В срок"))))</f>
        <v/>
      </c>
      <c r="O34" s="10"/>
      <c r="P34" s="10"/>
    </row>
    <row r="35" customFormat="false" ht="15" hidden="false" customHeight="false" outlineLevel="0" collapsed="false">
      <c r="A35" s="7" t="str">
        <f aca="false">IF(B35="","",ROW()-7)</f>
        <v/>
      </c>
      <c r="B35" s="8"/>
      <c r="C35" s="9"/>
      <c r="D35" s="10"/>
      <c r="E35" s="10"/>
      <c r="F35" s="10"/>
      <c r="G35" s="7" t="str">
        <f aca="false">IF(B35="","",IF(F35&lt;&gt;"",F35,IFERROR(VLOOKUP(E35,'Сроки по видам'!$A$4:$B$8,2,FALSE()),3)))</f>
        <v/>
      </c>
      <c r="H35" s="11" t="str">
        <f aca="false">IF(B35="","",WORKDAY(B35,G35,'Праздники 2026'!$A$5:$A$34))</f>
        <v/>
      </c>
      <c r="I35" s="12" t="str">
        <f aca="true">IF(OR(B35="",J35&lt;&gt;""),"",NETWORKDAYS(TODAY(),H35,'Праздники 2026'!$A$5:$A$34)-1)</f>
        <v/>
      </c>
      <c r="J35" s="8"/>
      <c r="K35" s="8"/>
      <c r="L35" s="10"/>
      <c r="M35" s="11" t="str">
        <f aca="false">IF(OR(J35="",LEFT(E35,14)="Единовременное",LEFT(E35,9)="Извещение"),"",WORKDAY(J35,10,'Праздники 2026'!$A$5:$A$34))</f>
        <v/>
      </c>
      <c r="N35" s="12" t="str">
        <f aca="true">IF(B35="","",IF(J35="",IF(TODAY()&gt;H35,"Просрочен, ответа нет","В работе"),IF(J35&gt;H35,"Просрочен, ответ отправлен",IF(L35="Отказ","Отказ: исправить и отправить заново","В срок"))))</f>
        <v/>
      </c>
      <c r="O35" s="10"/>
      <c r="P35" s="10"/>
    </row>
    <row r="36" customFormat="false" ht="15" hidden="false" customHeight="false" outlineLevel="0" collapsed="false">
      <c r="A36" s="7" t="str">
        <f aca="false">IF(B36="","",ROW()-7)</f>
        <v/>
      </c>
      <c r="B36" s="8"/>
      <c r="C36" s="9"/>
      <c r="D36" s="10"/>
      <c r="E36" s="10"/>
      <c r="F36" s="10"/>
      <c r="G36" s="7" t="str">
        <f aca="false">IF(B36="","",IF(F36&lt;&gt;"",F36,IFERROR(VLOOKUP(E36,'Сроки по видам'!$A$4:$B$8,2,FALSE()),3)))</f>
        <v/>
      </c>
      <c r="H36" s="11" t="str">
        <f aca="false">IF(B36="","",WORKDAY(B36,G36,'Праздники 2026'!$A$5:$A$34))</f>
        <v/>
      </c>
      <c r="I36" s="12" t="str">
        <f aca="true">IF(OR(B36="",J36&lt;&gt;""),"",NETWORKDAYS(TODAY(),H36,'Праздники 2026'!$A$5:$A$34)-1)</f>
        <v/>
      </c>
      <c r="J36" s="8"/>
      <c r="K36" s="8"/>
      <c r="L36" s="10"/>
      <c r="M36" s="11" t="str">
        <f aca="false">IF(OR(J36="",LEFT(E36,14)="Единовременное",LEFT(E36,9)="Извещение"),"",WORKDAY(J36,10,'Праздники 2026'!$A$5:$A$34))</f>
        <v/>
      </c>
      <c r="N36" s="12" t="str">
        <f aca="true">IF(B36="","",IF(J36="",IF(TODAY()&gt;H36,"Просрочен, ответа нет","В работе"),IF(J36&gt;H36,"Просрочен, ответ отправлен",IF(L36="Отказ","Отказ: исправить и отправить заново","В срок"))))</f>
        <v/>
      </c>
      <c r="O36" s="10"/>
      <c r="P36" s="10"/>
    </row>
    <row r="37" customFormat="false" ht="15" hidden="false" customHeight="false" outlineLevel="0" collapsed="false">
      <c r="A37" s="7" t="str">
        <f aca="false">IF(B37="","",ROW()-7)</f>
        <v/>
      </c>
      <c r="B37" s="8"/>
      <c r="C37" s="9"/>
      <c r="D37" s="10"/>
      <c r="E37" s="10"/>
      <c r="F37" s="10"/>
      <c r="G37" s="7" t="str">
        <f aca="false">IF(B37="","",IF(F37&lt;&gt;"",F37,IFERROR(VLOOKUP(E37,'Сроки по видам'!$A$4:$B$8,2,FALSE()),3)))</f>
        <v/>
      </c>
      <c r="H37" s="11" t="str">
        <f aca="false">IF(B37="","",WORKDAY(B37,G37,'Праздники 2026'!$A$5:$A$34))</f>
        <v/>
      </c>
      <c r="I37" s="12" t="str">
        <f aca="true">IF(OR(B37="",J37&lt;&gt;""),"",NETWORKDAYS(TODAY(),H37,'Праздники 2026'!$A$5:$A$34)-1)</f>
        <v/>
      </c>
      <c r="J37" s="8"/>
      <c r="K37" s="8"/>
      <c r="L37" s="10"/>
      <c r="M37" s="11" t="str">
        <f aca="false">IF(OR(J37="",LEFT(E37,14)="Единовременное",LEFT(E37,9)="Извещение"),"",WORKDAY(J37,10,'Праздники 2026'!$A$5:$A$34))</f>
        <v/>
      </c>
      <c r="N37" s="12" t="str">
        <f aca="true">IF(B37="","",IF(J37="",IF(TODAY()&gt;H37,"Просрочен, ответа нет","В работе"),IF(J37&gt;H37,"Просрочен, ответ отправлен",IF(L37="Отказ","Отказ: исправить и отправить заново","В срок"))))</f>
        <v/>
      </c>
      <c r="O37" s="10"/>
      <c r="P37" s="10"/>
    </row>
    <row r="38" customFormat="false" ht="15" hidden="false" customHeight="false" outlineLevel="0" collapsed="false">
      <c r="A38" s="7" t="str">
        <f aca="false">IF(B38="","",ROW()-7)</f>
        <v/>
      </c>
      <c r="B38" s="8"/>
      <c r="C38" s="9"/>
      <c r="D38" s="10"/>
      <c r="E38" s="10"/>
      <c r="F38" s="10"/>
      <c r="G38" s="7" t="str">
        <f aca="false">IF(B38="","",IF(F38&lt;&gt;"",F38,IFERROR(VLOOKUP(E38,'Сроки по видам'!$A$4:$B$8,2,FALSE()),3)))</f>
        <v/>
      </c>
      <c r="H38" s="11" t="str">
        <f aca="false">IF(B38="","",WORKDAY(B38,G38,'Праздники 2026'!$A$5:$A$34))</f>
        <v/>
      </c>
      <c r="I38" s="12" t="str">
        <f aca="true">IF(OR(B38="",J38&lt;&gt;""),"",NETWORKDAYS(TODAY(),H38,'Праздники 2026'!$A$5:$A$34)-1)</f>
        <v/>
      </c>
      <c r="J38" s="8"/>
      <c r="K38" s="8"/>
      <c r="L38" s="10"/>
      <c r="M38" s="11" t="str">
        <f aca="false">IF(OR(J38="",LEFT(E38,14)="Единовременное",LEFT(E38,9)="Извещение"),"",WORKDAY(J38,10,'Праздники 2026'!$A$5:$A$34))</f>
        <v/>
      </c>
      <c r="N38" s="12" t="str">
        <f aca="true">IF(B38="","",IF(J38="",IF(TODAY()&gt;H38,"Просрочен, ответа нет","В работе"),IF(J38&gt;H38,"Просрочен, ответ отправлен",IF(L38="Отказ","Отказ: исправить и отправить заново","В срок"))))</f>
        <v/>
      </c>
      <c r="O38" s="10"/>
      <c r="P38" s="10"/>
    </row>
    <row r="39" customFormat="false" ht="15" hidden="false" customHeight="false" outlineLevel="0" collapsed="false">
      <c r="A39" s="7" t="str">
        <f aca="false">IF(B39="","",ROW()-7)</f>
        <v/>
      </c>
      <c r="B39" s="8"/>
      <c r="C39" s="9"/>
      <c r="D39" s="10"/>
      <c r="E39" s="10"/>
      <c r="F39" s="10"/>
      <c r="G39" s="7" t="str">
        <f aca="false">IF(B39="","",IF(F39&lt;&gt;"",F39,IFERROR(VLOOKUP(E39,'Сроки по видам'!$A$4:$B$8,2,FALSE()),3)))</f>
        <v/>
      </c>
      <c r="H39" s="11" t="str">
        <f aca="false">IF(B39="","",WORKDAY(B39,G39,'Праздники 2026'!$A$5:$A$34))</f>
        <v/>
      </c>
      <c r="I39" s="12" t="str">
        <f aca="true">IF(OR(B39="",J39&lt;&gt;""),"",NETWORKDAYS(TODAY(),H39,'Праздники 2026'!$A$5:$A$34)-1)</f>
        <v/>
      </c>
      <c r="J39" s="8"/>
      <c r="K39" s="8"/>
      <c r="L39" s="10"/>
      <c r="M39" s="11" t="str">
        <f aca="false">IF(OR(J39="",LEFT(E39,14)="Единовременное",LEFT(E39,9)="Извещение"),"",WORKDAY(J39,10,'Праздники 2026'!$A$5:$A$34))</f>
        <v/>
      </c>
      <c r="N39" s="12" t="str">
        <f aca="true">IF(B39="","",IF(J39="",IF(TODAY()&gt;H39,"Просрочен, ответа нет","В работе"),IF(J39&gt;H39,"Просрочен, ответ отправлен",IF(L39="Отказ","Отказ: исправить и отправить заново","В срок"))))</f>
        <v/>
      </c>
      <c r="O39" s="10"/>
      <c r="P39" s="10"/>
    </row>
    <row r="40" customFormat="false" ht="15" hidden="false" customHeight="false" outlineLevel="0" collapsed="false">
      <c r="A40" s="7" t="str">
        <f aca="false">IF(B40="","",ROW()-7)</f>
        <v/>
      </c>
      <c r="B40" s="8"/>
      <c r="C40" s="9"/>
      <c r="D40" s="10"/>
      <c r="E40" s="10"/>
      <c r="F40" s="10"/>
      <c r="G40" s="7" t="str">
        <f aca="false">IF(B40="","",IF(F40&lt;&gt;"",F40,IFERROR(VLOOKUP(E40,'Сроки по видам'!$A$4:$B$8,2,FALSE()),3)))</f>
        <v/>
      </c>
      <c r="H40" s="11" t="str">
        <f aca="false">IF(B40="","",WORKDAY(B40,G40,'Праздники 2026'!$A$5:$A$34))</f>
        <v/>
      </c>
      <c r="I40" s="12" t="str">
        <f aca="true">IF(OR(B40="",J40&lt;&gt;""),"",NETWORKDAYS(TODAY(),H40,'Праздники 2026'!$A$5:$A$34)-1)</f>
        <v/>
      </c>
      <c r="J40" s="8"/>
      <c r="K40" s="8"/>
      <c r="L40" s="10"/>
      <c r="M40" s="11" t="str">
        <f aca="false">IF(OR(J40="",LEFT(E40,14)="Единовременное",LEFT(E40,9)="Извещение"),"",WORKDAY(J40,10,'Праздники 2026'!$A$5:$A$34))</f>
        <v/>
      </c>
      <c r="N40" s="12" t="str">
        <f aca="true">IF(B40="","",IF(J40="",IF(TODAY()&gt;H40,"Просрочен, ответа нет","В работе"),IF(J40&gt;H40,"Просрочен, ответ отправлен",IF(L40="Отказ","Отказ: исправить и отправить заново","В срок"))))</f>
        <v/>
      </c>
      <c r="O40" s="10"/>
      <c r="P40" s="10"/>
    </row>
    <row r="41" customFormat="false" ht="15" hidden="false" customHeight="false" outlineLevel="0" collapsed="false">
      <c r="A41" s="7" t="str">
        <f aca="false">IF(B41="","",ROW()-7)</f>
        <v/>
      </c>
      <c r="B41" s="8"/>
      <c r="C41" s="9"/>
      <c r="D41" s="10"/>
      <c r="E41" s="10"/>
      <c r="F41" s="10"/>
      <c r="G41" s="7" t="str">
        <f aca="false">IF(B41="","",IF(F41&lt;&gt;"",F41,IFERROR(VLOOKUP(E41,'Сроки по видам'!$A$4:$B$8,2,FALSE()),3)))</f>
        <v/>
      </c>
      <c r="H41" s="11" t="str">
        <f aca="false">IF(B41="","",WORKDAY(B41,G41,'Праздники 2026'!$A$5:$A$34))</f>
        <v/>
      </c>
      <c r="I41" s="12" t="str">
        <f aca="true">IF(OR(B41="",J41&lt;&gt;""),"",NETWORKDAYS(TODAY(),H41,'Праздники 2026'!$A$5:$A$34)-1)</f>
        <v/>
      </c>
      <c r="J41" s="8"/>
      <c r="K41" s="8"/>
      <c r="L41" s="10"/>
      <c r="M41" s="11" t="str">
        <f aca="false">IF(OR(J41="",LEFT(E41,14)="Единовременное",LEFT(E41,9)="Извещение"),"",WORKDAY(J41,10,'Праздники 2026'!$A$5:$A$34))</f>
        <v/>
      </c>
      <c r="N41" s="12" t="str">
        <f aca="true">IF(B41="","",IF(J41="",IF(TODAY()&gt;H41,"Просрочен, ответа нет","В работе"),IF(J41&gt;H41,"Просрочен, ответ отправлен",IF(L41="Отказ","Отказ: исправить и отправить заново","В срок"))))</f>
        <v/>
      </c>
      <c r="O41" s="10"/>
      <c r="P41" s="10"/>
    </row>
    <row r="42" customFormat="false" ht="15" hidden="false" customHeight="false" outlineLevel="0" collapsed="false">
      <c r="A42" s="7" t="str">
        <f aca="false">IF(B42="","",ROW()-7)</f>
        <v/>
      </c>
      <c r="B42" s="8"/>
      <c r="C42" s="9"/>
      <c r="D42" s="10"/>
      <c r="E42" s="10"/>
      <c r="F42" s="10"/>
      <c r="G42" s="7" t="str">
        <f aca="false">IF(B42="","",IF(F42&lt;&gt;"",F42,IFERROR(VLOOKUP(E42,'Сроки по видам'!$A$4:$B$8,2,FALSE()),3)))</f>
        <v/>
      </c>
      <c r="H42" s="11" t="str">
        <f aca="false">IF(B42="","",WORKDAY(B42,G42,'Праздники 2026'!$A$5:$A$34))</f>
        <v/>
      </c>
      <c r="I42" s="12" t="str">
        <f aca="true">IF(OR(B42="",J42&lt;&gt;""),"",NETWORKDAYS(TODAY(),H42,'Праздники 2026'!$A$5:$A$34)-1)</f>
        <v/>
      </c>
      <c r="J42" s="8"/>
      <c r="K42" s="8"/>
      <c r="L42" s="10"/>
      <c r="M42" s="11" t="str">
        <f aca="false">IF(OR(J42="",LEFT(E42,14)="Единовременное",LEFT(E42,9)="Извещение"),"",WORKDAY(J42,10,'Праздники 2026'!$A$5:$A$34))</f>
        <v/>
      </c>
      <c r="N42" s="12" t="str">
        <f aca="true">IF(B42="","",IF(J42="",IF(TODAY()&gt;H42,"Просрочен, ответа нет","В работе"),IF(J42&gt;H42,"Просрочен, ответ отправлен",IF(L42="Отказ","Отказ: исправить и отправить заново","В срок"))))</f>
        <v/>
      </c>
      <c r="O42" s="10"/>
      <c r="P42" s="10"/>
    </row>
    <row r="43" customFormat="false" ht="15" hidden="false" customHeight="false" outlineLevel="0" collapsed="false">
      <c r="A43" s="7" t="str">
        <f aca="false">IF(B43="","",ROW()-7)</f>
        <v/>
      </c>
      <c r="B43" s="8"/>
      <c r="C43" s="9"/>
      <c r="D43" s="10"/>
      <c r="E43" s="10"/>
      <c r="F43" s="10"/>
      <c r="G43" s="7" t="str">
        <f aca="false">IF(B43="","",IF(F43&lt;&gt;"",F43,IFERROR(VLOOKUP(E43,'Сроки по видам'!$A$4:$B$8,2,FALSE()),3)))</f>
        <v/>
      </c>
      <c r="H43" s="11" t="str">
        <f aca="false">IF(B43="","",WORKDAY(B43,G43,'Праздники 2026'!$A$5:$A$34))</f>
        <v/>
      </c>
      <c r="I43" s="12" t="str">
        <f aca="true">IF(OR(B43="",J43&lt;&gt;""),"",NETWORKDAYS(TODAY(),H43,'Праздники 2026'!$A$5:$A$34)-1)</f>
        <v/>
      </c>
      <c r="J43" s="8"/>
      <c r="K43" s="8"/>
      <c r="L43" s="10"/>
      <c r="M43" s="11" t="str">
        <f aca="false">IF(OR(J43="",LEFT(E43,14)="Единовременное",LEFT(E43,9)="Извещение"),"",WORKDAY(J43,10,'Праздники 2026'!$A$5:$A$34))</f>
        <v/>
      </c>
      <c r="N43" s="12" t="str">
        <f aca="true">IF(B43="","",IF(J43="",IF(TODAY()&gt;H43,"Просрочен, ответа нет","В работе"),IF(J43&gt;H43,"Просрочен, ответ отправлен",IF(L43="Отказ","Отказ: исправить и отправить заново","В срок"))))</f>
        <v/>
      </c>
      <c r="O43" s="10"/>
      <c r="P43" s="10"/>
    </row>
    <row r="44" customFormat="false" ht="15" hidden="false" customHeight="false" outlineLevel="0" collapsed="false">
      <c r="A44" s="7" t="str">
        <f aca="false">IF(B44="","",ROW()-7)</f>
        <v/>
      </c>
      <c r="B44" s="8"/>
      <c r="C44" s="9"/>
      <c r="D44" s="10"/>
      <c r="E44" s="10"/>
      <c r="F44" s="10"/>
      <c r="G44" s="7" t="str">
        <f aca="false">IF(B44="","",IF(F44&lt;&gt;"",F44,IFERROR(VLOOKUP(E44,'Сроки по видам'!$A$4:$B$8,2,FALSE()),3)))</f>
        <v/>
      </c>
      <c r="H44" s="11" t="str">
        <f aca="false">IF(B44="","",WORKDAY(B44,G44,'Праздники 2026'!$A$5:$A$34))</f>
        <v/>
      </c>
      <c r="I44" s="12" t="str">
        <f aca="true">IF(OR(B44="",J44&lt;&gt;""),"",NETWORKDAYS(TODAY(),H44,'Праздники 2026'!$A$5:$A$34)-1)</f>
        <v/>
      </c>
      <c r="J44" s="8"/>
      <c r="K44" s="8"/>
      <c r="L44" s="10"/>
      <c r="M44" s="11" t="str">
        <f aca="false">IF(OR(J44="",LEFT(E44,14)="Единовременное",LEFT(E44,9)="Извещение"),"",WORKDAY(J44,10,'Праздники 2026'!$A$5:$A$34))</f>
        <v/>
      </c>
      <c r="N44" s="12" t="str">
        <f aca="true">IF(B44="","",IF(J44="",IF(TODAY()&gt;H44,"Просрочен, ответа нет","В работе"),IF(J44&gt;H44,"Просрочен, ответ отправлен",IF(L44="Отказ","Отказ: исправить и отправить заново","В срок"))))</f>
        <v/>
      </c>
      <c r="O44" s="10"/>
      <c r="P44" s="10"/>
    </row>
    <row r="45" customFormat="false" ht="15" hidden="false" customHeight="false" outlineLevel="0" collapsed="false">
      <c r="A45" s="7" t="str">
        <f aca="false">IF(B45="","",ROW()-7)</f>
        <v/>
      </c>
      <c r="B45" s="8"/>
      <c r="C45" s="9"/>
      <c r="D45" s="10"/>
      <c r="E45" s="10"/>
      <c r="F45" s="10"/>
      <c r="G45" s="7" t="str">
        <f aca="false">IF(B45="","",IF(F45&lt;&gt;"",F45,IFERROR(VLOOKUP(E45,'Сроки по видам'!$A$4:$B$8,2,FALSE()),3)))</f>
        <v/>
      </c>
      <c r="H45" s="11" t="str">
        <f aca="false">IF(B45="","",WORKDAY(B45,G45,'Праздники 2026'!$A$5:$A$34))</f>
        <v/>
      </c>
      <c r="I45" s="12" t="str">
        <f aca="true">IF(OR(B45="",J45&lt;&gt;""),"",NETWORKDAYS(TODAY(),H45,'Праздники 2026'!$A$5:$A$34)-1)</f>
        <v/>
      </c>
      <c r="J45" s="8"/>
      <c r="K45" s="8"/>
      <c r="L45" s="10"/>
      <c r="M45" s="11" t="str">
        <f aca="false">IF(OR(J45="",LEFT(E45,14)="Единовременное",LEFT(E45,9)="Извещение"),"",WORKDAY(J45,10,'Праздники 2026'!$A$5:$A$34))</f>
        <v/>
      </c>
      <c r="N45" s="12" t="str">
        <f aca="true">IF(B45="","",IF(J45="",IF(TODAY()&gt;H45,"Просрочен, ответа нет","В работе"),IF(J45&gt;H45,"Просрочен, ответ отправлен",IF(L45="Отказ","Отказ: исправить и отправить заново","В срок"))))</f>
        <v/>
      </c>
      <c r="O45" s="10"/>
      <c r="P45" s="10"/>
    </row>
    <row r="46" customFormat="false" ht="15" hidden="false" customHeight="false" outlineLevel="0" collapsed="false">
      <c r="A46" s="7" t="str">
        <f aca="false">IF(B46="","",ROW()-7)</f>
        <v/>
      </c>
      <c r="B46" s="8"/>
      <c r="C46" s="9"/>
      <c r="D46" s="10"/>
      <c r="E46" s="10"/>
      <c r="F46" s="10"/>
      <c r="G46" s="7" t="str">
        <f aca="false">IF(B46="","",IF(F46&lt;&gt;"",F46,IFERROR(VLOOKUP(E46,'Сроки по видам'!$A$4:$B$8,2,FALSE()),3)))</f>
        <v/>
      </c>
      <c r="H46" s="11" t="str">
        <f aca="false">IF(B46="","",WORKDAY(B46,G46,'Праздники 2026'!$A$5:$A$34))</f>
        <v/>
      </c>
      <c r="I46" s="12" t="str">
        <f aca="true">IF(OR(B46="",J46&lt;&gt;""),"",NETWORKDAYS(TODAY(),H46,'Праздники 2026'!$A$5:$A$34)-1)</f>
        <v/>
      </c>
      <c r="J46" s="8"/>
      <c r="K46" s="8"/>
      <c r="L46" s="10"/>
      <c r="M46" s="11" t="str">
        <f aca="false">IF(OR(J46="",LEFT(E46,14)="Единовременное",LEFT(E46,9)="Извещение"),"",WORKDAY(J46,10,'Праздники 2026'!$A$5:$A$34))</f>
        <v/>
      </c>
      <c r="N46" s="12" t="str">
        <f aca="true">IF(B46="","",IF(J46="",IF(TODAY()&gt;H46,"Просрочен, ответа нет","В работе"),IF(J46&gt;H46,"Просрочен, ответ отправлен",IF(L46="Отказ","Отказ: исправить и отправить заново","В срок"))))</f>
        <v/>
      </c>
      <c r="O46" s="10"/>
      <c r="P46" s="10"/>
    </row>
    <row r="47" customFormat="false" ht="15" hidden="false" customHeight="false" outlineLevel="0" collapsed="false">
      <c r="A47" s="7" t="str">
        <f aca="false">IF(B47="","",ROW()-7)</f>
        <v/>
      </c>
      <c r="B47" s="8"/>
      <c r="C47" s="9"/>
      <c r="D47" s="10"/>
      <c r="E47" s="10"/>
      <c r="F47" s="10"/>
      <c r="G47" s="7" t="str">
        <f aca="false">IF(B47="","",IF(F47&lt;&gt;"",F47,IFERROR(VLOOKUP(E47,'Сроки по видам'!$A$4:$B$8,2,FALSE()),3)))</f>
        <v/>
      </c>
      <c r="H47" s="11" t="str">
        <f aca="false">IF(B47="","",WORKDAY(B47,G47,'Праздники 2026'!$A$5:$A$34))</f>
        <v/>
      </c>
      <c r="I47" s="12" t="str">
        <f aca="true">IF(OR(B47="",J47&lt;&gt;""),"",NETWORKDAYS(TODAY(),H47,'Праздники 2026'!$A$5:$A$34)-1)</f>
        <v/>
      </c>
      <c r="J47" s="8"/>
      <c r="K47" s="8"/>
      <c r="L47" s="10"/>
      <c r="M47" s="11" t="str">
        <f aca="false">IF(OR(J47="",LEFT(E47,14)="Единовременное",LEFT(E47,9)="Извещение"),"",WORKDAY(J47,10,'Праздники 2026'!$A$5:$A$34))</f>
        <v/>
      </c>
      <c r="N47" s="12" t="str">
        <f aca="true">IF(B47="","",IF(J47="",IF(TODAY()&gt;H47,"Просрочен, ответа нет","В работе"),IF(J47&gt;H47,"Просрочен, ответ отправлен",IF(L47="Отказ","Отказ: исправить и отправить заново","В срок"))))</f>
        <v/>
      </c>
      <c r="O47" s="10"/>
      <c r="P47" s="10"/>
    </row>
    <row r="48" customFormat="false" ht="15" hidden="false" customHeight="false" outlineLevel="0" collapsed="false">
      <c r="A48" s="7" t="str">
        <f aca="false">IF(B48="","",ROW()-7)</f>
        <v/>
      </c>
      <c r="B48" s="8"/>
      <c r="C48" s="9"/>
      <c r="D48" s="10"/>
      <c r="E48" s="10"/>
      <c r="F48" s="10"/>
      <c r="G48" s="7" t="str">
        <f aca="false">IF(B48="","",IF(F48&lt;&gt;"",F48,IFERROR(VLOOKUP(E48,'Сроки по видам'!$A$4:$B$8,2,FALSE()),3)))</f>
        <v/>
      </c>
      <c r="H48" s="11" t="str">
        <f aca="false">IF(B48="","",WORKDAY(B48,G48,'Праздники 2026'!$A$5:$A$34))</f>
        <v/>
      </c>
      <c r="I48" s="12" t="str">
        <f aca="true">IF(OR(B48="",J48&lt;&gt;""),"",NETWORKDAYS(TODAY(),H48,'Праздники 2026'!$A$5:$A$34)-1)</f>
        <v/>
      </c>
      <c r="J48" s="8"/>
      <c r="K48" s="8"/>
      <c r="L48" s="10"/>
      <c r="M48" s="11" t="str">
        <f aca="false">IF(OR(J48="",LEFT(E48,14)="Единовременное",LEFT(E48,9)="Извещение"),"",WORKDAY(J48,10,'Праздники 2026'!$A$5:$A$34))</f>
        <v/>
      </c>
      <c r="N48" s="12" t="str">
        <f aca="true">IF(B48="","",IF(J48="",IF(TODAY()&gt;H48,"Просрочен, ответа нет","В работе"),IF(J48&gt;H48,"Просрочен, ответ отправлен",IF(L48="Отказ","Отказ: исправить и отправить заново","В срок"))))</f>
        <v/>
      </c>
      <c r="O48" s="10"/>
      <c r="P48" s="10"/>
    </row>
    <row r="49" customFormat="false" ht="15" hidden="false" customHeight="false" outlineLevel="0" collapsed="false">
      <c r="A49" s="7" t="str">
        <f aca="false">IF(B49="","",ROW()-7)</f>
        <v/>
      </c>
      <c r="B49" s="8"/>
      <c r="C49" s="9"/>
      <c r="D49" s="10"/>
      <c r="E49" s="10"/>
      <c r="F49" s="10"/>
      <c r="G49" s="7" t="str">
        <f aca="false">IF(B49="","",IF(F49&lt;&gt;"",F49,IFERROR(VLOOKUP(E49,'Сроки по видам'!$A$4:$B$8,2,FALSE()),3)))</f>
        <v/>
      </c>
      <c r="H49" s="11" t="str">
        <f aca="false">IF(B49="","",WORKDAY(B49,G49,'Праздники 2026'!$A$5:$A$34))</f>
        <v/>
      </c>
      <c r="I49" s="12" t="str">
        <f aca="true">IF(OR(B49="",J49&lt;&gt;""),"",NETWORKDAYS(TODAY(),H49,'Праздники 2026'!$A$5:$A$34)-1)</f>
        <v/>
      </c>
      <c r="J49" s="8"/>
      <c r="K49" s="8"/>
      <c r="L49" s="10"/>
      <c r="M49" s="11" t="str">
        <f aca="false">IF(OR(J49="",LEFT(E49,14)="Единовременное",LEFT(E49,9)="Извещение"),"",WORKDAY(J49,10,'Праздники 2026'!$A$5:$A$34))</f>
        <v/>
      </c>
      <c r="N49" s="12" t="str">
        <f aca="true">IF(B49="","",IF(J49="",IF(TODAY()&gt;H49,"Просрочен, ответа нет","В работе"),IF(J49&gt;H49,"Просрочен, ответ отправлен",IF(L49="Отказ","Отказ: исправить и отправить заново","В срок"))))</f>
        <v/>
      </c>
      <c r="O49" s="10"/>
      <c r="P49" s="10"/>
    </row>
    <row r="50" customFormat="false" ht="15" hidden="false" customHeight="false" outlineLevel="0" collapsed="false">
      <c r="A50" s="7" t="str">
        <f aca="false">IF(B50="","",ROW()-7)</f>
        <v/>
      </c>
      <c r="B50" s="8"/>
      <c r="C50" s="9"/>
      <c r="D50" s="10"/>
      <c r="E50" s="10"/>
      <c r="F50" s="10"/>
      <c r="G50" s="7" t="str">
        <f aca="false">IF(B50="","",IF(F50&lt;&gt;"",F50,IFERROR(VLOOKUP(E50,'Сроки по видам'!$A$4:$B$8,2,FALSE()),3)))</f>
        <v/>
      </c>
      <c r="H50" s="11" t="str">
        <f aca="false">IF(B50="","",WORKDAY(B50,G50,'Праздники 2026'!$A$5:$A$34))</f>
        <v/>
      </c>
      <c r="I50" s="12" t="str">
        <f aca="true">IF(OR(B50="",J50&lt;&gt;""),"",NETWORKDAYS(TODAY(),H50,'Праздники 2026'!$A$5:$A$34)-1)</f>
        <v/>
      </c>
      <c r="J50" s="8"/>
      <c r="K50" s="8"/>
      <c r="L50" s="10"/>
      <c r="M50" s="11" t="str">
        <f aca="false">IF(OR(J50="",LEFT(E50,14)="Единовременное",LEFT(E50,9)="Извещение"),"",WORKDAY(J50,10,'Праздники 2026'!$A$5:$A$34))</f>
        <v/>
      </c>
      <c r="N50" s="12" t="str">
        <f aca="true">IF(B50="","",IF(J50="",IF(TODAY()&gt;H50,"Просрочен, ответа нет","В работе"),IF(J50&gt;H50,"Просрочен, ответ отправлен",IF(L50="Отказ","Отказ: исправить и отправить заново","В срок"))))</f>
        <v/>
      </c>
      <c r="O50" s="10"/>
      <c r="P50" s="10"/>
    </row>
    <row r="51" customFormat="false" ht="15" hidden="false" customHeight="false" outlineLevel="0" collapsed="false">
      <c r="A51" s="7" t="str">
        <f aca="false">IF(B51="","",ROW()-7)</f>
        <v/>
      </c>
      <c r="B51" s="8"/>
      <c r="C51" s="9"/>
      <c r="D51" s="10"/>
      <c r="E51" s="10"/>
      <c r="F51" s="10"/>
      <c r="G51" s="7" t="str">
        <f aca="false">IF(B51="","",IF(F51&lt;&gt;"",F51,IFERROR(VLOOKUP(E51,'Сроки по видам'!$A$4:$B$8,2,FALSE()),3)))</f>
        <v/>
      </c>
      <c r="H51" s="11" t="str">
        <f aca="false">IF(B51="","",WORKDAY(B51,G51,'Праздники 2026'!$A$5:$A$34))</f>
        <v/>
      </c>
      <c r="I51" s="12" t="str">
        <f aca="true">IF(OR(B51="",J51&lt;&gt;""),"",NETWORKDAYS(TODAY(),H51,'Праздники 2026'!$A$5:$A$34)-1)</f>
        <v/>
      </c>
      <c r="J51" s="8"/>
      <c r="K51" s="8"/>
      <c r="L51" s="10"/>
      <c r="M51" s="11" t="str">
        <f aca="false">IF(OR(J51="",LEFT(E51,14)="Единовременное",LEFT(E51,9)="Извещение"),"",WORKDAY(J51,10,'Праздники 2026'!$A$5:$A$34))</f>
        <v/>
      </c>
      <c r="N51" s="12" t="str">
        <f aca="true">IF(B51="","",IF(J51="",IF(TODAY()&gt;H51,"Просрочен, ответа нет","В работе"),IF(J51&gt;H51,"Просрочен, ответ отправлен",IF(L51="Отказ","Отказ: исправить и отправить заново","В срок"))))</f>
        <v/>
      </c>
      <c r="O51" s="10"/>
      <c r="P51" s="10"/>
    </row>
    <row r="52" customFormat="false" ht="15" hidden="false" customHeight="false" outlineLevel="0" collapsed="false">
      <c r="A52" s="7" t="str">
        <f aca="false">IF(B52="","",ROW()-7)</f>
        <v/>
      </c>
      <c r="B52" s="8"/>
      <c r="C52" s="9"/>
      <c r="D52" s="10"/>
      <c r="E52" s="10"/>
      <c r="F52" s="10"/>
      <c r="G52" s="7" t="str">
        <f aca="false">IF(B52="","",IF(F52&lt;&gt;"",F52,IFERROR(VLOOKUP(E52,'Сроки по видам'!$A$4:$B$8,2,FALSE()),3)))</f>
        <v/>
      </c>
      <c r="H52" s="11" t="str">
        <f aca="false">IF(B52="","",WORKDAY(B52,G52,'Праздники 2026'!$A$5:$A$34))</f>
        <v/>
      </c>
      <c r="I52" s="12" t="str">
        <f aca="true">IF(OR(B52="",J52&lt;&gt;""),"",NETWORKDAYS(TODAY(),H52,'Праздники 2026'!$A$5:$A$34)-1)</f>
        <v/>
      </c>
      <c r="J52" s="8"/>
      <c r="K52" s="8"/>
      <c r="L52" s="10"/>
      <c r="M52" s="11" t="str">
        <f aca="false">IF(OR(J52="",LEFT(E52,14)="Единовременное",LEFT(E52,9)="Извещение"),"",WORKDAY(J52,10,'Праздники 2026'!$A$5:$A$34))</f>
        <v/>
      </c>
      <c r="N52" s="12" t="str">
        <f aca="true">IF(B52="","",IF(J52="",IF(TODAY()&gt;H52,"Просрочен, ответа нет","В работе"),IF(J52&gt;H52,"Просрочен, ответ отправлен",IF(L52="Отказ","Отказ: исправить и отправить заново","В срок"))))</f>
        <v/>
      </c>
      <c r="O52" s="10"/>
      <c r="P52" s="10"/>
    </row>
    <row r="53" customFormat="false" ht="15" hidden="false" customHeight="false" outlineLevel="0" collapsed="false">
      <c r="A53" s="7" t="str">
        <f aca="false">IF(B53="","",ROW()-7)</f>
        <v/>
      </c>
      <c r="B53" s="8"/>
      <c r="C53" s="9"/>
      <c r="D53" s="10"/>
      <c r="E53" s="10"/>
      <c r="F53" s="10"/>
      <c r="G53" s="7" t="str">
        <f aca="false">IF(B53="","",IF(F53&lt;&gt;"",F53,IFERROR(VLOOKUP(E53,'Сроки по видам'!$A$4:$B$8,2,FALSE()),3)))</f>
        <v/>
      </c>
      <c r="H53" s="11" t="str">
        <f aca="false">IF(B53="","",WORKDAY(B53,G53,'Праздники 2026'!$A$5:$A$34))</f>
        <v/>
      </c>
      <c r="I53" s="12" t="str">
        <f aca="true">IF(OR(B53="",J53&lt;&gt;""),"",NETWORKDAYS(TODAY(),H53,'Праздники 2026'!$A$5:$A$34)-1)</f>
        <v/>
      </c>
      <c r="J53" s="8"/>
      <c r="K53" s="8"/>
      <c r="L53" s="10"/>
      <c r="M53" s="11" t="str">
        <f aca="false">IF(OR(J53="",LEFT(E53,14)="Единовременное",LEFT(E53,9)="Извещение"),"",WORKDAY(J53,10,'Праздники 2026'!$A$5:$A$34))</f>
        <v/>
      </c>
      <c r="N53" s="12" t="str">
        <f aca="true">IF(B53="","",IF(J53="",IF(TODAY()&gt;H53,"Просрочен, ответа нет","В работе"),IF(J53&gt;H53,"Просрочен, ответ отправлен",IF(L53="Отказ","Отказ: исправить и отправить заново","В срок"))))</f>
        <v/>
      </c>
      <c r="O53" s="10"/>
      <c r="P53" s="10"/>
    </row>
    <row r="54" customFormat="false" ht="15" hidden="false" customHeight="false" outlineLevel="0" collapsed="false">
      <c r="A54" s="7" t="str">
        <f aca="false">IF(B54="","",ROW()-7)</f>
        <v/>
      </c>
      <c r="B54" s="8"/>
      <c r="C54" s="9"/>
      <c r="D54" s="10"/>
      <c r="E54" s="10"/>
      <c r="F54" s="10"/>
      <c r="G54" s="7" t="str">
        <f aca="false">IF(B54="","",IF(F54&lt;&gt;"",F54,IFERROR(VLOOKUP(E54,'Сроки по видам'!$A$4:$B$8,2,FALSE()),3)))</f>
        <v/>
      </c>
      <c r="H54" s="11" t="str">
        <f aca="false">IF(B54="","",WORKDAY(B54,G54,'Праздники 2026'!$A$5:$A$34))</f>
        <v/>
      </c>
      <c r="I54" s="12" t="str">
        <f aca="true">IF(OR(B54="",J54&lt;&gt;""),"",NETWORKDAYS(TODAY(),H54,'Праздники 2026'!$A$5:$A$34)-1)</f>
        <v/>
      </c>
      <c r="J54" s="8"/>
      <c r="K54" s="8"/>
      <c r="L54" s="10"/>
      <c r="M54" s="11" t="str">
        <f aca="false">IF(OR(J54="",LEFT(E54,14)="Единовременное",LEFT(E54,9)="Извещение"),"",WORKDAY(J54,10,'Праздники 2026'!$A$5:$A$34))</f>
        <v/>
      </c>
      <c r="N54" s="12" t="str">
        <f aca="true">IF(B54="","",IF(J54="",IF(TODAY()&gt;H54,"Просрочен, ответа нет","В работе"),IF(J54&gt;H54,"Просрочен, ответ отправлен",IF(L54="Отказ","Отказ: исправить и отправить заново","В срок"))))</f>
        <v/>
      </c>
      <c r="O54" s="10"/>
      <c r="P54" s="10"/>
    </row>
    <row r="55" customFormat="false" ht="15" hidden="false" customHeight="false" outlineLevel="0" collapsed="false">
      <c r="A55" s="7" t="str">
        <f aca="false">IF(B55="","",ROW()-7)</f>
        <v/>
      </c>
      <c r="B55" s="8"/>
      <c r="C55" s="9"/>
      <c r="D55" s="10"/>
      <c r="E55" s="10"/>
      <c r="F55" s="10"/>
      <c r="G55" s="7" t="str">
        <f aca="false">IF(B55="","",IF(F55&lt;&gt;"",F55,IFERROR(VLOOKUP(E55,'Сроки по видам'!$A$4:$B$8,2,FALSE()),3)))</f>
        <v/>
      </c>
      <c r="H55" s="11" t="str">
        <f aca="false">IF(B55="","",WORKDAY(B55,G55,'Праздники 2026'!$A$5:$A$34))</f>
        <v/>
      </c>
      <c r="I55" s="12" t="str">
        <f aca="true">IF(OR(B55="",J55&lt;&gt;""),"",NETWORKDAYS(TODAY(),H55,'Праздники 2026'!$A$5:$A$34)-1)</f>
        <v/>
      </c>
      <c r="J55" s="8"/>
      <c r="K55" s="8"/>
      <c r="L55" s="10"/>
      <c r="M55" s="11" t="str">
        <f aca="false">IF(OR(J55="",LEFT(E55,14)="Единовременное",LEFT(E55,9)="Извещение"),"",WORKDAY(J55,10,'Праздники 2026'!$A$5:$A$34))</f>
        <v/>
      </c>
      <c r="N55" s="12" t="str">
        <f aca="true">IF(B55="","",IF(J55="",IF(TODAY()&gt;H55,"Просрочен, ответа нет","В работе"),IF(J55&gt;H55,"Просрочен, ответ отправлен",IF(L55="Отказ","Отказ: исправить и отправить заново","В срок"))))</f>
        <v/>
      </c>
      <c r="O55" s="10"/>
      <c r="P55" s="10"/>
    </row>
    <row r="56" customFormat="false" ht="15" hidden="false" customHeight="false" outlineLevel="0" collapsed="false">
      <c r="A56" s="7" t="str">
        <f aca="false">IF(B56="","",ROW()-7)</f>
        <v/>
      </c>
      <c r="B56" s="8"/>
      <c r="C56" s="9"/>
      <c r="D56" s="10"/>
      <c r="E56" s="10"/>
      <c r="F56" s="10"/>
      <c r="G56" s="7" t="str">
        <f aca="false">IF(B56="","",IF(F56&lt;&gt;"",F56,IFERROR(VLOOKUP(E56,'Сроки по видам'!$A$4:$B$8,2,FALSE()),3)))</f>
        <v/>
      </c>
      <c r="H56" s="11" t="str">
        <f aca="false">IF(B56="","",WORKDAY(B56,G56,'Праздники 2026'!$A$5:$A$34))</f>
        <v/>
      </c>
      <c r="I56" s="12" t="str">
        <f aca="true">IF(OR(B56="",J56&lt;&gt;""),"",NETWORKDAYS(TODAY(),H56,'Праздники 2026'!$A$5:$A$34)-1)</f>
        <v/>
      </c>
      <c r="J56" s="8"/>
      <c r="K56" s="8"/>
      <c r="L56" s="10"/>
      <c r="M56" s="11" t="str">
        <f aca="false">IF(OR(J56="",LEFT(E56,14)="Единовременное",LEFT(E56,9)="Извещение"),"",WORKDAY(J56,10,'Праздники 2026'!$A$5:$A$34))</f>
        <v/>
      </c>
      <c r="N56" s="12" t="str">
        <f aca="true">IF(B56="","",IF(J56="",IF(TODAY()&gt;H56,"Просрочен, ответа нет","В работе"),IF(J56&gt;H56,"Просрочен, ответ отправлен",IF(L56="Отказ","Отказ: исправить и отправить заново","В срок"))))</f>
        <v/>
      </c>
      <c r="O56" s="10"/>
      <c r="P56" s="10"/>
    </row>
    <row r="57" customFormat="false" ht="15" hidden="false" customHeight="false" outlineLevel="0" collapsed="false">
      <c r="A57" s="7" t="str">
        <f aca="false">IF(B57="","",ROW()-7)</f>
        <v/>
      </c>
      <c r="B57" s="8"/>
      <c r="C57" s="9"/>
      <c r="D57" s="10"/>
      <c r="E57" s="10"/>
      <c r="F57" s="10"/>
      <c r="G57" s="7" t="str">
        <f aca="false">IF(B57="","",IF(F57&lt;&gt;"",F57,IFERROR(VLOOKUP(E57,'Сроки по видам'!$A$4:$B$8,2,FALSE()),3)))</f>
        <v/>
      </c>
      <c r="H57" s="11" t="str">
        <f aca="false">IF(B57="","",WORKDAY(B57,G57,'Праздники 2026'!$A$5:$A$34))</f>
        <v/>
      </c>
      <c r="I57" s="12" t="str">
        <f aca="true">IF(OR(B57="",J57&lt;&gt;""),"",NETWORKDAYS(TODAY(),H57,'Праздники 2026'!$A$5:$A$34)-1)</f>
        <v/>
      </c>
      <c r="J57" s="8"/>
      <c r="K57" s="8"/>
      <c r="L57" s="10"/>
      <c r="M57" s="11" t="str">
        <f aca="false">IF(OR(J57="",LEFT(E57,14)="Единовременное",LEFT(E57,9)="Извещение"),"",WORKDAY(J57,10,'Праздники 2026'!$A$5:$A$34))</f>
        <v/>
      </c>
      <c r="N57" s="12" t="str">
        <f aca="true">IF(B57="","",IF(J57="",IF(TODAY()&gt;H57,"Просрочен, ответа нет","В работе"),IF(J57&gt;H57,"Просрочен, ответ отправлен",IF(L57="Отказ","Отказ: исправить и отправить заново","В срок"))))</f>
        <v/>
      </c>
      <c r="O57" s="10"/>
      <c r="P57" s="10"/>
    </row>
    <row r="58" customFormat="false" ht="15" hidden="false" customHeight="false" outlineLevel="0" collapsed="false">
      <c r="A58" s="7" t="str">
        <f aca="false">IF(B58="","",ROW()-7)</f>
        <v/>
      </c>
      <c r="B58" s="8"/>
      <c r="C58" s="9"/>
      <c r="D58" s="10"/>
      <c r="E58" s="10"/>
      <c r="F58" s="10"/>
      <c r="G58" s="7" t="str">
        <f aca="false">IF(B58="","",IF(F58&lt;&gt;"",F58,IFERROR(VLOOKUP(E58,'Сроки по видам'!$A$4:$B$8,2,FALSE()),3)))</f>
        <v/>
      </c>
      <c r="H58" s="11" t="str">
        <f aca="false">IF(B58="","",WORKDAY(B58,G58,'Праздники 2026'!$A$5:$A$34))</f>
        <v/>
      </c>
      <c r="I58" s="12" t="str">
        <f aca="true">IF(OR(B58="",J58&lt;&gt;""),"",NETWORKDAYS(TODAY(),H58,'Праздники 2026'!$A$5:$A$34)-1)</f>
        <v/>
      </c>
      <c r="J58" s="8"/>
      <c r="K58" s="8"/>
      <c r="L58" s="10"/>
      <c r="M58" s="11" t="str">
        <f aca="false">IF(OR(J58="",LEFT(E58,14)="Единовременное",LEFT(E58,9)="Извещение"),"",WORKDAY(J58,10,'Праздники 2026'!$A$5:$A$34))</f>
        <v/>
      </c>
      <c r="N58" s="12" t="str">
        <f aca="true">IF(B58="","",IF(J58="",IF(TODAY()&gt;H58,"Просрочен, ответа нет","В работе"),IF(J58&gt;H58,"Просрочен, ответ отправлен",IF(L58="Отказ","Отказ: исправить и отправить заново","В срок"))))</f>
        <v/>
      </c>
      <c r="O58" s="10"/>
      <c r="P58" s="10"/>
    </row>
    <row r="59" customFormat="false" ht="15" hidden="false" customHeight="false" outlineLevel="0" collapsed="false">
      <c r="A59" s="7" t="str">
        <f aca="false">IF(B59="","",ROW()-7)</f>
        <v/>
      </c>
      <c r="B59" s="8"/>
      <c r="C59" s="9"/>
      <c r="D59" s="10"/>
      <c r="E59" s="10"/>
      <c r="F59" s="10"/>
      <c r="G59" s="7" t="str">
        <f aca="false">IF(B59="","",IF(F59&lt;&gt;"",F59,IFERROR(VLOOKUP(E59,'Сроки по видам'!$A$4:$B$8,2,FALSE()),3)))</f>
        <v/>
      </c>
      <c r="H59" s="11" t="str">
        <f aca="false">IF(B59="","",WORKDAY(B59,G59,'Праздники 2026'!$A$5:$A$34))</f>
        <v/>
      </c>
      <c r="I59" s="12" t="str">
        <f aca="true">IF(OR(B59="",J59&lt;&gt;""),"",NETWORKDAYS(TODAY(),H59,'Праздники 2026'!$A$5:$A$34)-1)</f>
        <v/>
      </c>
      <c r="J59" s="8"/>
      <c r="K59" s="8"/>
      <c r="L59" s="10"/>
      <c r="M59" s="11" t="str">
        <f aca="false">IF(OR(J59="",LEFT(E59,14)="Единовременное",LEFT(E59,9)="Извещение"),"",WORKDAY(J59,10,'Праздники 2026'!$A$5:$A$34))</f>
        <v/>
      </c>
      <c r="N59" s="12" t="str">
        <f aca="true">IF(B59="","",IF(J59="",IF(TODAY()&gt;H59,"Просрочен, ответа нет","В работе"),IF(J59&gt;H59,"Просрочен, ответ отправлен",IF(L59="Отказ","Отказ: исправить и отправить заново","В срок"))))</f>
        <v/>
      </c>
      <c r="O59" s="10"/>
      <c r="P59" s="10"/>
    </row>
    <row r="60" customFormat="false" ht="15" hidden="false" customHeight="false" outlineLevel="0" collapsed="false">
      <c r="A60" s="7" t="str">
        <f aca="false">IF(B60="","",ROW()-7)</f>
        <v/>
      </c>
      <c r="B60" s="8"/>
      <c r="C60" s="9"/>
      <c r="D60" s="10"/>
      <c r="E60" s="10"/>
      <c r="F60" s="10"/>
      <c r="G60" s="7" t="str">
        <f aca="false">IF(B60="","",IF(F60&lt;&gt;"",F60,IFERROR(VLOOKUP(E60,'Сроки по видам'!$A$4:$B$8,2,FALSE()),3)))</f>
        <v/>
      </c>
      <c r="H60" s="11" t="str">
        <f aca="false">IF(B60="","",WORKDAY(B60,G60,'Праздники 2026'!$A$5:$A$34))</f>
        <v/>
      </c>
      <c r="I60" s="12" t="str">
        <f aca="true">IF(OR(B60="",J60&lt;&gt;""),"",NETWORKDAYS(TODAY(),H60,'Праздники 2026'!$A$5:$A$34)-1)</f>
        <v/>
      </c>
      <c r="J60" s="8"/>
      <c r="K60" s="8"/>
      <c r="L60" s="10"/>
      <c r="M60" s="11" t="str">
        <f aca="false">IF(OR(J60="",LEFT(E60,14)="Единовременное",LEFT(E60,9)="Извещение"),"",WORKDAY(J60,10,'Праздники 2026'!$A$5:$A$34))</f>
        <v/>
      </c>
      <c r="N60" s="12" t="str">
        <f aca="true">IF(B60="","",IF(J60="",IF(TODAY()&gt;H60,"Просрочен, ответа нет","В работе"),IF(J60&gt;H60,"Просрочен, ответ отправлен",IF(L60="Отказ","Отказ: исправить и отправить заново","В срок"))))</f>
        <v/>
      </c>
      <c r="O60" s="10"/>
      <c r="P60" s="10"/>
    </row>
    <row r="61" customFormat="false" ht="15" hidden="false" customHeight="false" outlineLevel="0" collapsed="false">
      <c r="A61" s="7" t="str">
        <f aca="false">IF(B61="","",ROW()-7)</f>
        <v/>
      </c>
      <c r="B61" s="8"/>
      <c r="C61" s="9"/>
      <c r="D61" s="10"/>
      <c r="E61" s="10"/>
      <c r="F61" s="10"/>
      <c r="G61" s="7" t="str">
        <f aca="false">IF(B61="","",IF(F61&lt;&gt;"",F61,IFERROR(VLOOKUP(E61,'Сроки по видам'!$A$4:$B$8,2,FALSE()),3)))</f>
        <v/>
      </c>
      <c r="H61" s="11" t="str">
        <f aca="false">IF(B61="","",WORKDAY(B61,G61,'Праздники 2026'!$A$5:$A$34))</f>
        <v/>
      </c>
      <c r="I61" s="12" t="str">
        <f aca="true">IF(OR(B61="",J61&lt;&gt;""),"",NETWORKDAYS(TODAY(),H61,'Праздники 2026'!$A$5:$A$34)-1)</f>
        <v/>
      </c>
      <c r="J61" s="8"/>
      <c r="K61" s="8"/>
      <c r="L61" s="10"/>
      <c r="M61" s="11" t="str">
        <f aca="false">IF(OR(J61="",LEFT(E61,14)="Единовременное",LEFT(E61,9)="Извещение"),"",WORKDAY(J61,10,'Праздники 2026'!$A$5:$A$34))</f>
        <v/>
      </c>
      <c r="N61" s="12" t="str">
        <f aca="true">IF(B61="","",IF(J61="",IF(TODAY()&gt;H61,"Просрочен, ответа нет","В работе"),IF(J61&gt;H61,"Просрочен, ответ отправлен",IF(L61="Отказ","Отказ: исправить и отправить заново","В срок"))))</f>
        <v/>
      </c>
      <c r="O61" s="10"/>
      <c r="P61" s="10"/>
    </row>
    <row r="62" customFormat="false" ht="15" hidden="false" customHeight="false" outlineLevel="0" collapsed="false">
      <c r="A62" s="7" t="str">
        <f aca="false">IF(B62="","",ROW()-7)</f>
        <v/>
      </c>
      <c r="B62" s="8"/>
      <c r="C62" s="9"/>
      <c r="D62" s="10"/>
      <c r="E62" s="10"/>
      <c r="F62" s="10"/>
      <c r="G62" s="7" t="str">
        <f aca="false">IF(B62="","",IF(F62&lt;&gt;"",F62,IFERROR(VLOOKUP(E62,'Сроки по видам'!$A$4:$B$8,2,FALSE()),3)))</f>
        <v/>
      </c>
      <c r="H62" s="11" t="str">
        <f aca="false">IF(B62="","",WORKDAY(B62,G62,'Праздники 2026'!$A$5:$A$34))</f>
        <v/>
      </c>
      <c r="I62" s="12" t="str">
        <f aca="true">IF(OR(B62="",J62&lt;&gt;""),"",NETWORKDAYS(TODAY(),H62,'Праздники 2026'!$A$5:$A$34)-1)</f>
        <v/>
      </c>
      <c r="J62" s="8"/>
      <c r="K62" s="8"/>
      <c r="L62" s="10"/>
      <c r="M62" s="11" t="str">
        <f aca="false">IF(OR(J62="",LEFT(E62,14)="Единовременное",LEFT(E62,9)="Извещение"),"",WORKDAY(J62,10,'Праздники 2026'!$A$5:$A$34))</f>
        <v/>
      </c>
      <c r="N62" s="12" t="str">
        <f aca="true">IF(B62="","",IF(J62="",IF(TODAY()&gt;H62,"Просрочен, ответа нет","В работе"),IF(J62&gt;H62,"Просрочен, ответ отправлен",IF(L62="Отказ","Отказ: исправить и отправить заново","В срок"))))</f>
        <v/>
      </c>
      <c r="O62" s="10"/>
      <c r="P62" s="10"/>
    </row>
    <row r="63" customFormat="false" ht="15" hidden="false" customHeight="false" outlineLevel="0" collapsed="false">
      <c r="A63" s="7" t="str">
        <f aca="false">IF(B63="","",ROW()-7)</f>
        <v/>
      </c>
      <c r="B63" s="8"/>
      <c r="C63" s="9"/>
      <c r="D63" s="10"/>
      <c r="E63" s="10"/>
      <c r="F63" s="10"/>
      <c r="G63" s="7" t="str">
        <f aca="false">IF(B63="","",IF(F63&lt;&gt;"",F63,IFERROR(VLOOKUP(E63,'Сроки по видам'!$A$4:$B$8,2,FALSE()),3)))</f>
        <v/>
      </c>
      <c r="H63" s="11" t="str">
        <f aca="false">IF(B63="","",WORKDAY(B63,G63,'Праздники 2026'!$A$5:$A$34))</f>
        <v/>
      </c>
      <c r="I63" s="12" t="str">
        <f aca="true">IF(OR(B63="",J63&lt;&gt;""),"",NETWORKDAYS(TODAY(),H63,'Праздники 2026'!$A$5:$A$34)-1)</f>
        <v/>
      </c>
      <c r="J63" s="8"/>
      <c r="K63" s="8"/>
      <c r="L63" s="10"/>
      <c r="M63" s="11" t="str">
        <f aca="false">IF(OR(J63="",LEFT(E63,14)="Единовременное",LEFT(E63,9)="Извещение"),"",WORKDAY(J63,10,'Праздники 2026'!$A$5:$A$34))</f>
        <v/>
      </c>
      <c r="N63" s="12" t="str">
        <f aca="true">IF(B63="","",IF(J63="",IF(TODAY()&gt;H63,"Просрочен, ответа нет","В работе"),IF(J63&gt;H63,"Просрочен, ответ отправлен",IF(L63="Отказ","Отказ: исправить и отправить заново","В срок"))))</f>
        <v/>
      </c>
      <c r="O63" s="10"/>
      <c r="P63" s="10"/>
    </row>
    <row r="64" customFormat="false" ht="15" hidden="false" customHeight="false" outlineLevel="0" collapsed="false">
      <c r="A64" s="7" t="str">
        <f aca="false">IF(B64="","",ROW()-7)</f>
        <v/>
      </c>
      <c r="B64" s="8"/>
      <c r="C64" s="9"/>
      <c r="D64" s="10"/>
      <c r="E64" s="10"/>
      <c r="F64" s="10"/>
      <c r="G64" s="7" t="str">
        <f aca="false">IF(B64="","",IF(F64&lt;&gt;"",F64,IFERROR(VLOOKUP(E64,'Сроки по видам'!$A$4:$B$8,2,FALSE()),3)))</f>
        <v/>
      </c>
      <c r="H64" s="11" t="str">
        <f aca="false">IF(B64="","",WORKDAY(B64,G64,'Праздники 2026'!$A$5:$A$34))</f>
        <v/>
      </c>
      <c r="I64" s="12" t="str">
        <f aca="true">IF(OR(B64="",J64&lt;&gt;""),"",NETWORKDAYS(TODAY(),H64,'Праздники 2026'!$A$5:$A$34)-1)</f>
        <v/>
      </c>
      <c r="J64" s="8"/>
      <c r="K64" s="8"/>
      <c r="L64" s="10"/>
      <c r="M64" s="11" t="str">
        <f aca="false">IF(OR(J64="",LEFT(E64,14)="Единовременное",LEFT(E64,9)="Извещение"),"",WORKDAY(J64,10,'Праздники 2026'!$A$5:$A$34))</f>
        <v/>
      </c>
      <c r="N64" s="12" t="str">
        <f aca="true">IF(B64="","",IF(J64="",IF(TODAY()&gt;H64,"Просрочен, ответа нет","В работе"),IF(J64&gt;H64,"Просрочен, ответ отправлен",IF(L64="Отказ","Отказ: исправить и отправить заново","В срок"))))</f>
        <v/>
      </c>
      <c r="O64" s="10"/>
      <c r="P64" s="10"/>
    </row>
    <row r="65" customFormat="false" ht="15" hidden="false" customHeight="false" outlineLevel="0" collapsed="false">
      <c r="A65" s="7" t="str">
        <f aca="false">IF(B65="","",ROW()-7)</f>
        <v/>
      </c>
      <c r="B65" s="8"/>
      <c r="C65" s="9"/>
      <c r="D65" s="10"/>
      <c r="E65" s="10"/>
      <c r="F65" s="10"/>
      <c r="G65" s="7" t="str">
        <f aca="false">IF(B65="","",IF(F65&lt;&gt;"",F65,IFERROR(VLOOKUP(E65,'Сроки по видам'!$A$4:$B$8,2,FALSE()),3)))</f>
        <v/>
      </c>
      <c r="H65" s="11" t="str">
        <f aca="false">IF(B65="","",WORKDAY(B65,G65,'Праздники 2026'!$A$5:$A$34))</f>
        <v/>
      </c>
      <c r="I65" s="12" t="str">
        <f aca="true">IF(OR(B65="",J65&lt;&gt;""),"",NETWORKDAYS(TODAY(),H65,'Праздники 2026'!$A$5:$A$34)-1)</f>
        <v/>
      </c>
      <c r="J65" s="8"/>
      <c r="K65" s="8"/>
      <c r="L65" s="10"/>
      <c r="M65" s="11" t="str">
        <f aca="false">IF(OR(J65="",LEFT(E65,14)="Единовременное",LEFT(E65,9)="Извещение"),"",WORKDAY(J65,10,'Праздники 2026'!$A$5:$A$34))</f>
        <v/>
      </c>
      <c r="N65" s="12" t="str">
        <f aca="true">IF(B65="","",IF(J65="",IF(TODAY()&gt;H65,"Просрочен, ответа нет","В работе"),IF(J65&gt;H65,"Просрочен, ответ отправлен",IF(L65="Отказ","Отказ: исправить и отправить заново","В срок"))))</f>
        <v/>
      </c>
      <c r="O65" s="10"/>
      <c r="P65" s="10"/>
    </row>
    <row r="66" customFormat="false" ht="15" hidden="false" customHeight="false" outlineLevel="0" collapsed="false">
      <c r="A66" s="7" t="str">
        <f aca="false">IF(B66="","",ROW()-7)</f>
        <v/>
      </c>
      <c r="B66" s="8"/>
      <c r="C66" s="9"/>
      <c r="D66" s="10"/>
      <c r="E66" s="10"/>
      <c r="F66" s="10"/>
      <c r="G66" s="7" t="str">
        <f aca="false">IF(B66="","",IF(F66&lt;&gt;"",F66,IFERROR(VLOOKUP(E66,'Сроки по видам'!$A$4:$B$8,2,FALSE()),3)))</f>
        <v/>
      </c>
      <c r="H66" s="11" t="str">
        <f aca="false">IF(B66="","",WORKDAY(B66,G66,'Праздники 2026'!$A$5:$A$34))</f>
        <v/>
      </c>
      <c r="I66" s="12" t="str">
        <f aca="true">IF(OR(B66="",J66&lt;&gt;""),"",NETWORKDAYS(TODAY(),H66,'Праздники 2026'!$A$5:$A$34)-1)</f>
        <v/>
      </c>
      <c r="J66" s="8"/>
      <c r="K66" s="8"/>
      <c r="L66" s="10"/>
      <c r="M66" s="11" t="str">
        <f aca="false">IF(OR(J66="",LEFT(E66,14)="Единовременное",LEFT(E66,9)="Извещение"),"",WORKDAY(J66,10,'Праздники 2026'!$A$5:$A$34))</f>
        <v/>
      </c>
      <c r="N66" s="12" t="str">
        <f aca="true">IF(B66="","",IF(J66="",IF(TODAY()&gt;H66,"Просрочен, ответа нет","В работе"),IF(J66&gt;H66,"Просрочен, ответ отправлен",IF(L66="Отказ","Отказ: исправить и отправить заново","В срок"))))</f>
        <v/>
      </c>
      <c r="O66" s="10"/>
      <c r="P66" s="10"/>
    </row>
    <row r="67" customFormat="false" ht="15" hidden="false" customHeight="false" outlineLevel="0" collapsed="false">
      <c r="A67" s="7" t="str">
        <f aca="false">IF(B67="","",ROW()-7)</f>
        <v/>
      </c>
      <c r="B67" s="8"/>
      <c r="C67" s="9"/>
      <c r="D67" s="10"/>
      <c r="E67" s="10"/>
      <c r="F67" s="10"/>
      <c r="G67" s="7" t="str">
        <f aca="false">IF(B67="","",IF(F67&lt;&gt;"",F67,IFERROR(VLOOKUP(E67,'Сроки по видам'!$A$4:$B$8,2,FALSE()),3)))</f>
        <v/>
      </c>
      <c r="H67" s="11" t="str">
        <f aca="false">IF(B67="","",WORKDAY(B67,G67,'Праздники 2026'!$A$5:$A$34))</f>
        <v/>
      </c>
      <c r="I67" s="12" t="str">
        <f aca="true">IF(OR(B67="",J67&lt;&gt;""),"",NETWORKDAYS(TODAY(),H67,'Праздники 2026'!$A$5:$A$34)-1)</f>
        <v/>
      </c>
      <c r="J67" s="8"/>
      <c r="K67" s="8"/>
      <c r="L67" s="10"/>
      <c r="M67" s="11" t="str">
        <f aca="false">IF(OR(J67="",LEFT(E67,14)="Единовременное",LEFT(E67,9)="Извещение"),"",WORKDAY(J67,10,'Праздники 2026'!$A$5:$A$34))</f>
        <v/>
      </c>
      <c r="N67" s="12" t="str">
        <f aca="true">IF(B67="","",IF(J67="",IF(TODAY()&gt;H67,"Просрочен, ответа нет","В работе"),IF(J67&gt;H67,"Просрочен, ответ отправлен",IF(L67="Отказ","Отказ: исправить и отправить заново","В срок"))))</f>
        <v/>
      </c>
      <c r="O67" s="10"/>
      <c r="P67" s="10"/>
    </row>
    <row r="68" customFormat="false" ht="15" hidden="false" customHeight="false" outlineLevel="0" collapsed="false">
      <c r="A68" s="7" t="str">
        <f aca="false">IF(B68="","",ROW()-7)</f>
        <v/>
      </c>
      <c r="B68" s="8"/>
      <c r="C68" s="9"/>
      <c r="D68" s="10"/>
      <c r="E68" s="10"/>
      <c r="F68" s="10"/>
      <c r="G68" s="7" t="str">
        <f aca="false">IF(B68="","",IF(F68&lt;&gt;"",F68,IFERROR(VLOOKUP(E68,'Сроки по видам'!$A$4:$B$8,2,FALSE()),3)))</f>
        <v/>
      </c>
      <c r="H68" s="11" t="str">
        <f aca="false">IF(B68="","",WORKDAY(B68,G68,'Праздники 2026'!$A$5:$A$34))</f>
        <v/>
      </c>
      <c r="I68" s="12" t="str">
        <f aca="true">IF(OR(B68="",J68&lt;&gt;""),"",NETWORKDAYS(TODAY(),H68,'Праздники 2026'!$A$5:$A$34)-1)</f>
        <v/>
      </c>
      <c r="J68" s="8"/>
      <c r="K68" s="8"/>
      <c r="L68" s="10"/>
      <c r="M68" s="11" t="str">
        <f aca="false">IF(OR(J68="",LEFT(E68,14)="Единовременное",LEFT(E68,9)="Извещение"),"",WORKDAY(J68,10,'Праздники 2026'!$A$5:$A$34))</f>
        <v/>
      </c>
      <c r="N68" s="12" t="str">
        <f aca="true">IF(B68="","",IF(J68="",IF(TODAY()&gt;H68,"Просрочен, ответа нет","В работе"),IF(J68&gt;H68,"Просрочен, ответ отправлен",IF(L68="Отказ","Отказ: исправить и отправить заново","В срок"))))</f>
        <v/>
      </c>
      <c r="O68" s="10"/>
      <c r="P68" s="10"/>
    </row>
    <row r="69" customFormat="false" ht="15" hidden="false" customHeight="false" outlineLevel="0" collapsed="false">
      <c r="A69" s="7" t="str">
        <f aca="false">IF(B69="","",ROW()-7)</f>
        <v/>
      </c>
      <c r="B69" s="8"/>
      <c r="C69" s="9"/>
      <c r="D69" s="10"/>
      <c r="E69" s="10"/>
      <c r="F69" s="10"/>
      <c r="G69" s="7" t="str">
        <f aca="false">IF(B69="","",IF(F69&lt;&gt;"",F69,IFERROR(VLOOKUP(E69,'Сроки по видам'!$A$4:$B$8,2,FALSE()),3)))</f>
        <v/>
      </c>
      <c r="H69" s="11" t="str">
        <f aca="false">IF(B69="","",WORKDAY(B69,G69,'Праздники 2026'!$A$5:$A$34))</f>
        <v/>
      </c>
      <c r="I69" s="12" t="str">
        <f aca="true">IF(OR(B69="",J69&lt;&gt;""),"",NETWORKDAYS(TODAY(),H69,'Праздники 2026'!$A$5:$A$34)-1)</f>
        <v/>
      </c>
      <c r="J69" s="8"/>
      <c r="K69" s="8"/>
      <c r="L69" s="10"/>
      <c r="M69" s="11" t="str">
        <f aca="false">IF(OR(J69="",LEFT(E69,14)="Единовременное",LEFT(E69,9)="Извещение"),"",WORKDAY(J69,10,'Праздники 2026'!$A$5:$A$34))</f>
        <v/>
      </c>
      <c r="N69" s="12" t="str">
        <f aca="true">IF(B69="","",IF(J69="",IF(TODAY()&gt;H69,"Просрочен, ответа нет","В работе"),IF(J69&gt;H69,"Просрочен, ответ отправлен",IF(L69="Отказ","Отказ: исправить и отправить заново","В срок"))))</f>
        <v/>
      </c>
      <c r="O69" s="10"/>
      <c r="P69" s="10"/>
    </row>
    <row r="70" customFormat="false" ht="15" hidden="false" customHeight="false" outlineLevel="0" collapsed="false">
      <c r="A70" s="7" t="str">
        <f aca="false">IF(B70="","",ROW()-7)</f>
        <v/>
      </c>
      <c r="B70" s="8"/>
      <c r="C70" s="9"/>
      <c r="D70" s="10"/>
      <c r="E70" s="10"/>
      <c r="F70" s="10"/>
      <c r="G70" s="7" t="str">
        <f aca="false">IF(B70="","",IF(F70&lt;&gt;"",F70,IFERROR(VLOOKUP(E70,'Сроки по видам'!$A$4:$B$8,2,FALSE()),3)))</f>
        <v/>
      </c>
      <c r="H70" s="11" t="str">
        <f aca="false">IF(B70="","",WORKDAY(B70,G70,'Праздники 2026'!$A$5:$A$34))</f>
        <v/>
      </c>
      <c r="I70" s="12" t="str">
        <f aca="true">IF(OR(B70="",J70&lt;&gt;""),"",NETWORKDAYS(TODAY(),H70,'Праздники 2026'!$A$5:$A$34)-1)</f>
        <v/>
      </c>
      <c r="J70" s="8"/>
      <c r="K70" s="8"/>
      <c r="L70" s="10"/>
      <c r="M70" s="11" t="str">
        <f aca="false">IF(OR(J70="",LEFT(E70,14)="Единовременное",LEFT(E70,9)="Извещение"),"",WORKDAY(J70,10,'Праздники 2026'!$A$5:$A$34))</f>
        <v/>
      </c>
      <c r="N70" s="12" t="str">
        <f aca="true">IF(B70="","",IF(J70="",IF(TODAY()&gt;H70,"Просрочен, ответа нет","В работе"),IF(J70&gt;H70,"Просрочен, ответ отправлен",IF(L70="Отказ","Отказ: исправить и отправить заново","В срок"))))</f>
        <v/>
      </c>
      <c r="O70" s="10"/>
      <c r="P70" s="10"/>
    </row>
    <row r="71" customFormat="false" ht="15" hidden="false" customHeight="false" outlineLevel="0" collapsed="false">
      <c r="A71" s="7" t="str">
        <f aca="false">IF(B71="","",ROW()-7)</f>
        <v/>
      </c>
      <c r="B71" s="8"/>
      <c r="C71" s="9"/>
      <c r="D71" s="10"/>
      <c r="E71" s="10"/>
      <c r="F71" s="10"/>
      <c r="G71" s="7" t="str">
        <f aca="false">IF(B71="","",IF(F71&lt;&gt;"",F71,IFERROR(VLOOKUP(E71,'Сроки по видам'!$A$4:$B$8,2,FALSE()),3)))</f>
        <v/>
      </c>
      <c r="H71" s="11" t="str">
        <f aca="false">IF(B71="","",WORKDAY(B71,G71,'Праздники 2026'!$A$5:$A$34))</f>
        <v/>
      </c>
      <c r="I71" s="12" t="str">
        <f aca="true">IF(OR(B71="",J71&lt;&gt;""),"",NETWORKDAYS(TODAY(),H71,'Праздники 2026'!$A$5:$A$34)-1)</f>
        <v/>
      </c>
      <c r="J71" s="8"/>
      <c r="K71" s="8"/>
      <c r="L71" s="10"/>
      <c r="M71" s="11" t="str">
        <f aca="false">IF(OR(J71="",LEFT(E71,14)="Единовременное",LEFT(E71,9)="Извещение"),"",WORKDAY(J71,10,'Праздники 2026'!$A$5:$A$34))</f>
        <v/>
      </c>
      <c r="N71" s="12" t="str">
        <f aca="true">IF(B71="","",IF(J71="",IF(TODAY()&gt;H71,"Просрочен, ответа нет","В работе"),IF(J71&gt;H71,"Просрочен, ответ отправлен",IF(L71="Отказ","Отказ: исправить и отправить заново","В срок"))))</f>
        <v/>
      </c>
      <c r="O71" s="10"/>
      <c r="P71" s="10"/>
    </row>
    <row r="72" customFormat="false" ht="15" hidden="false" customHeight="false" outlineLevel="0" collapsed="false">
      <c r="A72" s="7" t="str">
        <f aca="false">IF(B72="","",ROW()-7)</f>
        <v/>
      </c>
      <c r="B72" s="8"/>
      <c r="C72" s="9"/>
      <c r="D72" s="10"/>
      <c r="E72" s="10"/>
      <c r="F72" s="10"/>
      <c r="G72" s="7" t="str">
        <f aca="false">IF(B72="","",IF(F72&lt;&gt;"",F72,IFERROR(VLOOKUP(E72,'Сроки по видам'!$A$4:$B$8,2,FALSE()),3)))</f>
        <v/>
      </c>
      <c r="H72" s="11" t="str">
        <f aca="false">IF(B72="","",WORKDAY(B72,G72,'Праздники 2026'!$A$5:$A$34))</f>
        <v/>
      </c>
      <c r="I72" s="12" t="str">
        <f aca="true">IF(OR(B72="",J72&lt;&gt;""),"",NETWORKDAYS(TODAY(),H72,'Праздники 2026'!$A$5:$A$34)-1)</f>
        <v/>
      </c>
      <c r="J72" s="8"/>
      <c r="K72" s="8"/>
      <c r="L72" s="10"/>
      <c r="M72" s="11" t="str">
        <f aca="false">IF(OR(J72="",LEFT(E72,14)="Единовременное",LEFT(E72,9)="Извещение"),"",WORKDAY(J72,10,'Праздники 2026'!$A$5:$A$34))</f>
        <v/>
      </c>
      <c r="N72" s="12" t="str">
        <f aca="true">IF(B72="","",IF(J72="",IF(TODAY()&gt;H72,"Просрочен, ответа нет","В работе"),IF(J72&gt;H72,"Просрочен, ответ отправлен",IF(L72="Отказ","Отказ: исправить и отправить заново","В срок"))))</f>
        <v/>
      </c>
      <c r="O72" s="10"/>
      <c r="P72" s="10"/>
    </row>
    <row r="73" customFormat="false" ht="15" hidden="false" customHeight="false" outlineLevel="0" collapsed="false">
      <c r="A73" s="7" t="str">
        <f aca="false">IF(B73="","",ROW()-7)</f>
        <v/>
      </c>
      <c r="B73" s="8"/>
      <c r="C73" s="9"/>
      <c r="D73" s="10"/>
      <c r="E73" s="10"/>
      <c r="F73" s="10"/>
      <c r="G73" s="7" t="str">
        <f aca="false">IF(B73="","",IF(F73&lt;&gt;"",F73,IFERROR(VLOOKUP(E73,'Сроки по видам'!$A$4:$B$8,2,FALSE()),3)))</f>
        <v/>
      </c>
      <c r="H73" s="11" t="str">
        <f aca="false">IF(B73="","",WORKDAY(B73,G73,'Праздники 2026'!$A$5:$A$34))</f>
        <v/>
      </c>
      <c r="I73" s="12" t="str">
        <f aca="true">IF(OR(B73="",J73&lt;&gt;""),"",NETWORKDAYS(TODAY(),H73,'Праздники 2026'!$A$5:$A$34)-1)</f>
        <v/>
      </c>
      <c r="J73" s="8"/>
      <c r="K73" s="8"/>
      <c r="L73" s="10"/>
      <c r="M73" s="11" t="str">
        <f aca="false">IF(OR(J73="",LEFT(E73,14)="Единовременное",LEFT(E73,9)="Извещение"),"",WORKDAY(J73,10,'Праздники 2026'!$A$5:$A$34))</f>
        <v/>
      </c>
      <c r="N73" s="12" t="str">
        <f aca="true">IF(B73="","",IF(J73="",IF(TODAY()&gt;H73,"Просрочен, ответа нет","В работе"),IF(J73&gt;H73,"Просрочен, ответ отправлен",IF(L73="Отказ","Отказ: исправить и отправить заново","В срок"))))</f>
        <v/>
      </c>
      <c r="O73" s="10"/>
      <c r="P73" s="10"/>
    </row>
    <row r="74" customFormat="false" ht="15" hidden="false" customHeight="false" outlineLevel="0" collapsed="false">
      <c r="A74" s="7" t="str">
        <f aca="false">IF(B74="","",ROW()-7)</f>
        <v/>
      </c>
      <c r="B74" s="8"/>
      <c r="C74" s="9"/>
      <c r="D74" s="10"/>
      <c r="E74" s="10"/>
      <c r="F74" s="10"/>
      <c r="G74" s="7" t="str">
        <f aca="false">IF(B74="","",IF(F74&lt;&gt;"",F74,IFERROR(VLOOKUP(E74,'Сроки по видам'!$A$4:$B$8,2,FALSE()),3)))</f>
        <v/>
      </c>
      <c r="H74" s="11" t="str">
        <f aca="false">IF(B74="","",WORKDAY(B74,G74,'Праздники 2026'!$A$5:$A$34))</f>
        <v/>
      </c>
      <c r="I74" s="12" t="str">
        <f aca="true">IF(OR(B74="",J74&lt;&gt;""),"",NETWORKDAYS(TODAY(),H74,'Праздники 2026'!$A$5:$A$34)-1)</f>
        <v/>
      </c>
      <c r="J74" s="8"/>
      <c r="K74" s="8"/>
      <c r="L74" s="10"/>
      <c r="M74" s="11" t="str">
        <f aca="false">IF(OR(J74="",LEFT(E74,14)="Единовременное",LEFT(E74,9)="Извещение"),"",WORKDAY(J74,10,'Праздники 2026'!$A$5:$A$34))</f>
        <v/>
      </c>
      <c r="N74" s="12" t="str">
        <f aca="true">IF(B74="","",IF(J74="",IF(TODAY()&gt;H74,"Просрочен, ответа нет","В работе"),IF(J74&gt;H74,"Просрочен, ответ отправлен",IF(L74="Отказ","Отказ: исправить и отправить заново","В срок"))))</f>
        <v/>
      </c>
      <c r="O74" s="10"/>
      <c r="P74" s="10"/>
    </row>
    <row r="75" customFormat="false" ht="15" hidden="false" customHeight="false" outlineLevel="0" collapsed="false">
      <c r="A75" s="7" t="str">
        <f aca="false">IF(B75="","",ROW()-7)</f>
        <v/>
      </c>
      <c r="B75" s="8"/>
      <c r="C75" s="9"/>
      <c r="D75" s="10"/>
      <c r="E75" s="10"/>
      <c r="F75" s="10"/>
      <c r="G75" s="7" t="str">
        <f aca="false">IF(B75="","",IF(F75&lt;&gt;"",F75,IFERROR(VLOOKUP(E75,'Сроки по видам'!$A$4:$B$8,2,FALSE()),3)))</f>
        <v/>
      </c>
      <c r="H75" s="11" t="str">
        <f aca="false">IF(B75="","",WORKDAY(B75,G75,'Праздники 2026'!$A$5:$A$34))</f>
        <v/>
      </c>
      <c r="I75" s="12" t="str">
        <f aca="true">IF(OR(B75="",J75&lt;&gt;""),"",NETWORKDAYS(TODAY(),H75,'Праздники 2026'!$A$5:$A$34)-1)</f>
        <v/>
      </c>
      <c r="J75" s="8"/>
      <c r="K75" s="8"/>
      <c r="L75" s="10"/>
      <c r="M75" s="11" t="str">
        <f aca="false">IF(OR(J75="",LEFT(E75,14)="Единовременное",LEFT(E75,9)="Извещение"),"",WORKDAY(J75,10,'Праздники 2026'!$A$5:$A$34))</f>
        <v/>
      </c>
      <c r="N75" s="12" t="str">
        <f aca="true">IF(B75="","",IF(J75="",IF(TODAY()&gt;H75,"Просрочен, ответа нет","В работе"),IF(J75&gt;H75,"Просрочен, ответ отправлен",IF(L75="Отказ","Отказ: исправить и отправить заново","В срок"))))</f>
        <v/>
      </c>
      <c r="O75" s="10"/>
      <c r="P75" s="10"/>
    </row>
    <row r="76" customFormat="false" ht="15" hidden="false" customHeight="false" outlineLevel="0" collapsed="false">
      <c r="A76" s="7" t="str">
        <f aca="false">IF(B76="","",ROW()-7)</f>
        <v/>
      </c>
      <c r="B76" s="8"/>
      <c r="C76" s="9"/>
      <c r="D76" s="10"/>
      <c r="E76" s="10"/>
      <c r="F76" s="10"/>
      <c r="G76" s="7" t="str">
        <f aca="false">IF(B76="","",IF(F76&lt;&gt;"",F76,IFERROR(VLOOKUP(E76,'Сроки по видам'!$A$4:$B$8,2,FALSE()),3)))</f>
        <v/>
      </c>
      <c r="H76" s="11" t="str">
        <f aca="false">IF(B76="","",WORKDAY(B76,G76,'Праздники 2026'!$A$5:$A$34))</f>
        <v/>
      </c>
      <c r="I76" s="12" t="str">
        <f aca="true">IF(OR(B76="",J76&lt;&gt;""),"",NETWORKDAYS(TODAY(),H76,'Праздники 2026'!$A$5:$A$34)-1)</f>
        <v/>
      </c>
      <c r="J76" s="8"/>
      <c r="K76" s="8"/>
      <c r="L76" s="10"/>
      <c r="M76" s="11" t="str">
        <f aca="false">IF(OR(J76="",LEFT(E76,14)="Единовременное",LEFT(E76,9)="Извещение"),"",WORKDAY(J76,10,'Праздники 2026'!$A$5:$A$34))</f>
        <v/>
      </c>
      <c r="N76" s="12" t="str">
        <f aca="true">IF(B76="","",IF(J76="",IF(TODAY()&gt;H76,"Просрочен, ответа нет","В работе"),IF(J76&gt;H76,"Просрочен, ответ отправлен",IF(L76="Отказ","Отказ: исправить и отправить заново","В срок"))))</f>
        <v/>
      </c>
      <c r="O76" s="10"/>
      <c r="P76" s="10"/>
    </row>
    <row r="77" customFormat="false" ht="15" hidden="false" customHeight="false" outlineLevel="0" collapsed="false">
      <c r="A77" s="7" t="str">
        <f aca="false">IF(B77="","",ROW()-7)</f>
        <v/>
      </c>
      <c r="B77" s="8"/>
      <c r="C77" s="9"/>
      <c r="D77" s="10"/>
      <c r="E77" s="10"/>
      <c r="F77" s="10"/>
      <c r="G77" s="7" t="str">
        <f aca="false">IF(B77="","",IF(F77&lt;&gt;"",F77,IFERROR(VLOOKUP(E77,'Сроки по видам'!$A$4:$B$8,2,FALSE()),3)))</f>
        <v/>
      </c>
      <c r="H77" s="11" t="str">
        <f aca="false">IF(B77="","",WORKDAY(B77,G77,'Праздники 2026'!$A$5:$A$34))</f>
        <v/>
      </c>
      <c r="I77" s="12" t="str">
        <f aca="true">IF(OR(B77="",J77&lt;&gt;""),"",NETWORKDAYS(TODAY(),H77,'Праздники 2026'!$A$5:$A$34)-1)</f>
        <v/>
      </c>
      <c r="J77" s="8"/>
      <c r="K77" s="8"/>
      <c r="L77" s="10"/>
      <c r="M77" s="11" t="str">
        <f aca="false">IF(OR(J77="",LEFT(E77,14)="Единовременное",LEFT(E77,9)="Извещение"),"",WORKDAY(J77,10,'Праздники 2026'!$A$5:$A$34))</f>
        <v/>
      </c>
      <c r="N77" s="12" t="str">
        <f aca="true">IF(B77="","",IF(J77="",IF(TODAY()&gt;H77,"Просрочен, ответа нет","В работе"),IF(J77&gt;H77,"Просрочен, ответ отправлен",IF(L77="Отказ","Отказ: исправить и отправить заново","В срок"))))</f>
        <v/>
      </c>
      <c r="O77" s="10"/>
      <c r="P77" s="10"/>
    </row>
    <row r="78" customFormat="false" ht="15" hidden="false" customHeight="false" outlineLevel="0" collapsed="false">
      <c r="A78" s="7" t="str">
        <f aca="false">IF(B78="","",ROW()-7)</f>
        <v/>
      </c>
      <c r="B78" s="8"/>
      <c r="C78" s="9"/>
      <c r="D78" s="10"/>
      <c r="E78" s="10"/>
      <c r="F78" s="10"/>
      <c r="G78" s="7" t="str">
        <f aca="false">IF(B78="","",IF(F78&lt;&gt;"",F78,IFERROR(VLOOKUP(E78,'Сроки по видам'!$A$4:$B$8,2,FALSE()),3)))</f>
        <v/>
      </c>
      <c r="H78" s="11" t="str">
        <f aca="false">IF(B78="","",WORKDAY(B78,G78,'Праздники 2026'!$A$5:$A$34))</f>
        <v/>
      </c>
      <c r="I78" s="12" t="str">
        <f aca="true">IF(OR(B78="",J78&lt;&gt;""),"",NETWORKDAYS(TODAY(),H78,'Праздники 2026'!$A$5:$A$34)-1)</f>
        <v/>
      </c>
      <c r="J78" s="8"/>
      <c r="K78" s="8"/>
      <c r="L78" s="10"/>
      <c r="M78" s="11" t="str">
        <f aca="false">IF(OR(J78="",LEFT(E78,14)="Единовременное",LEFT(E78,9)="Извещение"),"",WORKDAY(J78,10,'Праздники 2026'!$A$5:$A$34))</f>
        <v/>
      </c>
      <c r="N78" s="12" t="str">
        <f aca="true">IF(B78="","",IF(J78="",IF(TODAY()&gt;H78,"Просрочен, ответа нет","В работе"),IF(J78&gt;H78,"Просрочен, ответ отправлен",IF(L78="Отказ","Отказ: исправить и отправить заново","В срок"))))</f>
        <v/>
      </c>
      <c r="O78" s="10"/>
      <c r="P78" s="10"/>
    </row>
    <row r="79" customFormat="false" ht="15" hidden="false" customHeight="false" outlineLevel="0" collapsed="false">
      <c r="A79" s="7" t="str">
        <f aca="false">IF(B79="","",ROW()-7)</f>
        <v/>
      </c>
      <c r="B79" s="8"/>
      <c r="C79" s="9"/>
      <c r="D79" s="10"/>
      <c r="E79" s="10"/>
      <c r="F79" s="10"/>
      <c r="G79" s="7" t="str">
        <f aca="false">IF(B79="","",IF(F79&lt;&gt;"",F79,IFERROR(VLOOKUP(E79,'Сроки по видам'!$A$4:$B$8,2,FALSE()),3)))</f>
        <v/>
      </c>
      <c r="H79" s="11" t="str">
        <f aca="false">IF(B79="","",WORKDAY(B79,G79,'Праздники 2026'!$A$5:$A$34))</f>
        <v/>
      </c>
      <c r="I79" s="12" t="str">
        <f aca="true">IF(OR(B79="",J79&lt;&gt;""),"",NETWORKDAYS(TODAY(),H79,'Праздники 2026'!$A$5:$A$34)-1)</f>
        <v/>
      </c>
      <c r="J79" s="8"/>
      <c r="K79" s="8"/>
      <c r="L79" s="10"/>
      <c r="M79" s="11" t="str">
        <f aca="false">IF(OR(J79="",LEFT(E79,14)="Единовременное",LEFT(E79,9)="Извещение"),"",WORKDAY(J79,10,'Праздники 2026'!$A$5:$A$34))</f>
        <v/>
      </c>
      <c r="N79" s="12" t="str">
        <f aca="true">IF(B79="","",IF(J79="",IF(TODAY()&gt;H79,"Просрочен, ответа нет","В работе"),IF(J79&gt;H79,"Просрочен, ответ отправлен",IF(L79="Отказ","Отказ: исправить и отправить заново","В срок"))))</f>
        <v/>
      </c>
      <c r="O79" s="10"/>
      <c r="P79" s="10"/>
    </row>
    <row r="80" customFormat="false" ht="15" hidden="false" customHeight="false" outlineLevel="0" collapsed="false">
      <c r="A80" s="7" t="str">
        <f aca="false">IF(B80="","",ROW()-7)</f>
        <v/>
      </c>
      <c r="B80" s="8"/>
      <c r="C80" s="9"/>
      <c r="D80" s="10"/>
      <c r="E80" s="10"/>
      <c r="F80" s="10"/>
      <c r="G80" s="7" t="str">
        <f aca="false">IF(B80="","",IF(F80&lt;&gt;"",F80,IFERROR(VLOOKUP(E80,'Сроки по видам'!$A$4:$B$8,2,FALSE()),3)))</f>
        <v/>
      </c>
      <c r="H80" s="11" t="str">
        <f aca="false">IF(B80="","",WORKDAY(B80,G80,'Праздники 2026'!$A$5:$A$34))</f>
        <v/>
      </c>
      <c r="I80" s="12" t="str">
        <f aca="true">IF(OR(B80="",J80&lt;&gt;""),"",NETWORKDAYS(TODAY(),H80,'Праздники 2026'!$A$5:$A$34)-1)</f>
        <v/>
      </c>
      <c r="J80" s="8"/>
      <c r="K80" s="8"/>
      <c r="L80" s="10"/>
      <c r="M80" s="11" t="str">
        <f aca="false">IF(OR(J80="",LEFT(E80,14)="Единовременное",LEFT(E80,9)="Извещение"),"",WORKDAY(J80,10,'Праздники 2026'!$A$5:$A$34))</f>
        <v/>
      </c>
      <c r="N80" s="12" t="str">
        <f aca="true">IF(B80="","",IF(J80="",IF(TODAY()&gt;H80,"Просрочен, ответа нет","В работе"),IF(J80&gt;H80,"Просрочен, ответ отправлен",IF(L80="Отказ","Отказ: исправить и отправить заново","В срок"))))</f>
        <v/>
      </c>
      <c r="O80" s="10"/>
      <c r="P80" s="10"/>
    </row>
    <row r="81" customFormat="false" ht="15" hidden="false" customHeight="false" outlineLevel="0" collapsed="false">
      <c r="A81" s="7" t="str">
        <f aca="false">IF(B81="","",ROW()-7)</f>
        <v/>
      </c>
      <c r="B81" s="8"/>
      <c r="C81" s="9"/>
      <c r="D81" s="10"/>
      <c r="E81" s="10"/>
      <c r="F81" s="10"/>
      <c r="G81" s="7" t="str">
        <f aca="false">IF(B81="","",IF(F81&lt;&gt;"",F81,IFERROR(VLOOKUP(E81,'Сроки по видам'!$A$4:$B$8,2,FALSE()),3)))</f>
        <v/>
      </c>
      <c r="H81" s="11" t="str">
        <f aca="false">IF(B81="","",WORKDAY(B81,G81,'Праздники 2026'!$A$5:$A$34))</f>
        <v/>
      </c>
      <c r="I81" s="12" t="str">
        <f aca="true">IF(OR(B81="",J81&lt;&gt;""),"",NETWORKDAYS(TODAY(),H81,'Праздники 2026'!$A$5:$A$34)-1)</f>
        <v/>
      </c>
      <c r="J81" s="8"/>
      <c r="K81" s="8"/>
      <c r="L81" s="10"/>
      <c r="M81" s="11" t="str">
        <f aca="false">IF(OR(J81="",LEFT(E81,14)="Единовременное",LEFT(E81,9)="Извещение"),"",WORKDAY(J81,10,'Праздники 2026'!$A$5:$A$34))</f>
        <v/>
      </c>
      <c r="N81" s="12" t="str">
        <f aca="true">IF(B81="","",IF(J81="",IF(TODAY()&gt;H81,"Просрочен, ответа нет","В работе"),IF(J81&gt;H81,"Просрочен, ответ отправлен",IF(L81="Отказ","Отказ: исправить и отправить заново","В срок"))))</f>
        <v/>
      </c>
      <c r="O81" s="10"/>
      <c r="P81" s="10"/>
    </row>
    <row r="82" customFormat="false" ht="15" hidden="false" customHeight="false" outlineLevel="0" collapsed="false">
      <c r="A82" s="7" t="str">
        <f aca="false">IF(B82="","",ROW()-7)</f>
        <v/>
      </c>
      <c r="B82" s="8"/>
      <c r="C82" s="9"/>
      <c r="D82" s="10"/>
      <c r="E82" s="10"/>
      <c r="F82" s="10"/>
      <c r="G82" s="7" t="str">
        <f aca="false">IF(B82="","",IF(F82&lt;&gt;"",F82,IFERROR(VLOOKUP(E82,'Сроки по видам'!$A$4:$B$8,2,FALSE()),3)))</f>
        <v/>
      </c>
      <c r="H82" s="11" t="str">
        <f aca="false">IF(B82="","",WORKDAY(B82,G82,'Праздники 2026'!$A$5:$A$34))</f>
        <v/>
      </c>
      <c r="I82" s="12" t="str">
        <f aca="true">IF(OR(B82="",J82&lt;&gt;""),"",NETWORKDAYS(TODAY(),H82,'Праздники 2026'!$A$5:$A$34)-1)</f>
        <v/>
      </c>
      <c r="J82" s="8"/>
      <c r="K82" s="8"/>
      <c r="L82" s="10"/>
      <c r="M82" s="11" t="str">
        <f aca="false">IF(OR(J82="",LEFT(E82,14)="Единовременное",LEFT(E82,9)="Извещение"),"",WORKDAY(J82,10,'Праздники 2026'!$A$5:$A$34))</f>
        <v/>
      </c>
      <c r="N82" s="12" t="str">
        <f aca="true">IF(B82="","",IF(J82="",IF(TODAY()&gt;H82,"Просрочен, ответа нет","В работе"),IF(J82&gt;H82,"Просрочен, ответ отправлен",IF(L82="Отказ","Отказ: исправить и отправить заново","В срок"))))</f>
        <v/>
      </c>
      <c r="O82" s="10"/>
      <c r="P82" s="10"/>
    </row>
    <row r="83" customFormat="false" ht="15" hidden="false" customHeight="false" outlineLevel="0" collapsed="false">
      <c r="A83" s="7" t="str">
        <f aca="false">IF(B83="","",ROW()-7)</f>
        <v/>
      </c>
      <c r="B83" s="8"/>
      <c r="C83" s="9"/>
      <c r="D83" s="10"/>
      <c r="E83" s="10"/>
      <c r="F83" s="10"/>
      <c r="G83" s="7" t="str">
        <f aca="false">IF(B83="","",IF(F83&lt;&gt;"",F83,IFERROR(VLOOKUP(E83,'Сроки по видам'!$A$4:$B$8,2,FALSE()),3)))</f>
        <v/>
      </c>
      <c r="H83" s="11" t="str">
        <f aca="false">IF(B83="","",WORKDAY(B83,G83,'Праздники 2026'!$A$5:$A$34))</f>
        <v/>
      </c>
      <c r="I83" s="12" t="str">
        <f aca="true">IF(OR(B83="",J83&lt;&gt;""),"",NETWORKDAYS(TODAY(),H83,'Праздники 2026'!$A$5:$A$34)-1)</f>
        <v/>
      </c>
      <c r="J83" s="8"/>
      <c r="K83" s="8"/>
      <c r="L83" s="10"/>
      <c r="M83" s="11" t="str">
        <f aca="false">IF(OR(J83="",LEFT(E83,14)="Единовременное",LEFT(E83,9)="Извещение"),"",WORKDAY(J83,10,'Праздники 2026'!$A$5:$A$34))</f>
        <v/>
      </c>
      <c r="N83" s="12" t="str">
        <f aca="true">IF(B83="","",IF(J83="",IF(TODAY()&gt;H83,"Просрочен, ответа нет","В работе"),IF(J83&gt;H83,"Просрочен, ответ отправлен",IF(L83="Отказ","Отказ: исправить и отправить заново","В срок"))))</f>
        <v/>
      </c>
      <c r="O83" s="10"/>
      <c r="P83" s="10"/>
    </row>
    <row r="84" customFormat="false" ht="15" hidden="false" customHeight="false" outlineLevel="0" collapsed="false">
      <c r="A84" s="7" t="str">
        <f aca="false">IF(B84="","",ROW()-7)</f>
        <v/>
      </c>
      <c r="B84" s="8"/>
      <c r="C84" s="9"/>
      <c r="D84" s="10"/>
      <c r="E84" s="10"/>
      <c r="F84" s="10"/>
      <c r="G84" s="7" t="str">
        <f aca="false">IF(B84="","",IF(F84&lt;&gt;"",F84,IFERROR(VLOOKUP(E84,'Сроки по видам'!$A$4:$B$8,2,FALSE()),3)))</f>
        <v/>
      </c>
      <c r="H84" s="11" t="str">
        <f aca="false">IF(B84="","",WORKDAY(B84,G84,'Праздники 2026'!$A$5:$A$34))</f>
        <v/>
      </c>
      <c r="I84" s="12" t="str">
        <f aca="true">IF(OR(B84="",J84&lt;&gt;""),"",NETWORKDAYS(TODAY(),H84,'Праздники 2026'!$A$5:$A$34)-1)</f>
        <v/>
      </c>
      <c r="J84" s="8"/>
      <c r="K84" s="8"/>
      <c r="L84" s="10"/>
      <c r="M84" s="11" t="str">
        <f aca="false">IF(OR(J84="",LEFT(E84,14)="Единовременное",LEFT(E84,9)="Извещение"),"",WORKDAY(J84,10,'Праздники 2026'!$A$5:$A$34))</f>
        <v/>
      </c>
      <c r="N84" s="12" t="str">
        <f aca="true">IF(B84="","",IF(J84="",IF(TODAY()&gt;H84,"Просрочен, ответа нет","В работе"),IF(J84&gt;H84,"Просрочен, ответ отправлен",IF(L84="Отказ","Отказ: исправить и отправить заново","В срок"))))</f>
        <v/>
      </c>
      <c r="O84" s="10"/>
      <c r="P84" s="10"/>
    </row>
    <row r="85" customFormat="false" ht="15" hidden="false" customHeight="false" outlineLevel="0" collapsed="false">
      <c r="A85" s="7" t="str">
        <f aca="false">IF(B85="","",ROW()-7)</f>
        <v/>
      </c>
      <c r="B85" s="8"/>
      <c r="C85" s="9"/>
      <c r="D85" s="10"/>
      <c r="E85" s="10"/>
      <c r="F85" s="10"/>
      <c r="G85" s="7" t="str">
        <f aca="false">IF(B85="","",IF(F85&lt;&gt;"",F85,IFERROR(VLOOKUP(E85,'Сроки по видам'!$A$4:$B$8,2,FALSE()),3)))</f>
        <v/>
      </c>
      <c r="H85" s="11" t="str">
        <f aca="false">IF(B85="","",WORKDAY(B85,G85,'Праздники 2026'!$A$5:$A$34))</f>
        <v/>
      </c>
      <c r="I85" s="12" t="str">
        <f aca="true">IF(OR(B85="",J85&lt;&gt;""),"",NETWORKDAYS(TODAY(),H85,'Праздники 2026'!$A$5:$A$34)-1)</f>
        <v/>
      </c>
      <c r="J85" s="8"/>
      <c r="K85" s="8"/>
      <c r="L85" s="10"/>
      <c r="M85" s="11" t="str">
        <f aca="false">IF(OR(J85="",LEFT(E85,14)="Единовременное",LEFT(E85,9)="Извещение"),"",WORKDAY(J85,10,'Праздники 2026'!$A$5:$A$34))</f>
        <v/>
      </c>
      <c r="N85" s="12" t="str">
        <f aca="true">IF(B85="","",IF(J85="",IF(TODAY()&gt;H85,"Просрочен, ответа нет","В работе"),IF(J85&gt;H85,"Просрочен, ответ отправлен",IF(L85="Отказ","Отказ: исправить и отправить заново","В срок"))))</f>
        <v/>
      </c>
      <c r="O85" s="10"/>
      <c r="P85" s="10"/>
    </row>
    <row r="86" customFormat="false" ht="15" hidden="false" customHeight="false" outlineLevel="0" collapsed="false">
      <c r="A86" s="7" t="str">
        <f aca="false">IF(B86="","",ROW()-7)</f>
        <v/>
      </c>
      <c r="B86" s="8"/>
      <c r="C86" s="9"/>
      <c r="D86" s="10"/>
      <c r="E86" s="10"/>
      <c r="F86" s="10"/>
      <c r="G86" s="7" t="str">
        <f aca="false">IF(B86="","",IF(F86&lt;&gt;"",F86,IFERROR(VLOOKUP(E86,'Сроки по видам'!$A$4:$B$8,2,FALSE()),3)))</f>
        <v/>
      </c>
      <c r="H86" s="11" t="str">
        <f aca="false">IF(B86="","",WORKDAY(B86,G86,'Праздники 2026'!$A$5:$A$34))</f>
        <v/>
      </c>
      <c r="I86" s="12" t="str">
        <f aca="true">IF(OR(B86="",J86&lt;&gt;""),"",NETWORKDAYS(TODAY(),H86,'Праздники 2026'!$A$5:$A$34)-1)</f>
        <v/>
      </c>
      <c r="J86" s="8"/>
      <c r="K86" s="8"/>
      <c r="L86" s="10"/>
      <c r="M86" s="11" t="str">
        <f aca="false">IF(OR(J86="",LEFT(E86,14)="Единовременное",LEFT(E86,9)="Извещение"),"",WORKDAY(J86,10,'Праздники 2026'!$A$5:$A$34))</f>
        <v/>
      </c>
      <c r="N86" s="12" t="str">
        <f aca="true">IF(B86="","",IF(J86="",IF(TODAY()&gt;H86,"Просрочен, ответа нет","В работе"),IF(J86&gt;H86,"Просрочен, ответ отправлен",IF(L86="Отказ","Отказ: исправить и отправить заново","В срок"))))</f>
        <v/>
      </c>
      <c r="O86" s="10"/>
      <c r="P86" s="10"/>
    </row>
    <row r="87" customFormat="false" ht="15" hidden="false" customHeight="false" outlineLevel="0" collapsed="false">
      <c r="A87" s="7" t="str">
        <f aca="false">IF(B87="","",ROW()-7)</f>
        <v/>
      </c>
      <c r="B87" s="8"/>
      <c r="C87" s="9"/>
      <c r="D87" s="10"/>
      <c r="E87" s="10"/>
      <c r="F87" s="10"/>
      <c r="G87" s="7" t="str">
        <f aca="false">IF(B87="","",IF(F87&lt;&gt;"",F87,IFERROR(VLOOKUP(E87,'Сроки по видам'!$A$4:$B$8,2,FALSE()),3)))</f>
        <v/>
      </c>
      <c r="H87" s="11" t="str">
        <f aca="false">IF(B87="","",WORKDAY(B87,G87,'Праздники 2026'!$A$5:$A$34))</f>
        <v/>
      </c>
      <c r="I87" s="12" t="str">
        <f aca="true">IF(OR(B87="",J87&lt;&gt;""),"",NETWORKDAYS(TODAY(),H87,'Праздники 2026'!$A$5:$A$34)-1)</f>
        <v/>
      </c>
      <c r="J87" s="8"/>
      <c r="K87" s="8"/>
      <c r="L87" s="10"/>
      <c r="M87" s="11" t="str">
        <f aca="false">IF(OR(J87="",LEFT(E87,14)="Единовременное",LEFT(E87,9)="Извещение"),"",WORKDAY(J87,10,'Праздники 2026'!$A$5:$A$34))</f>
        <v/>
      </c>
      <c r="N87" s="12" t="str">
        <f aca="true">IF(B87="","",IF(J87="",IF(TODAY()&gt;H87,"Просрочен, ответа нет","В работе"),IF(J87&gt;H87,"Просрочен, ответ отправлен",IF(L87="Отказ","Отказ: исправить и отправить заново","В срок"))))</f>
        <v/>
      </c>
      <c r="O87" s="10"/>
      <c r="P87" s="10"/>
    </row>
    <row r="88" customFormat="false" ht="15" hidden="false" customHeight="false" outlineLevel="0" collapsed="false">
      <c r="A88" s="7" t="str">
        <f aca="false">IF(B88="","",ROW()-7)</f>
        <v/>
      </c>
      <c r="B88" s="8"/>
      <c r="C88" s="9"/>
      <c r="D88" s="10"/>
      <c r="E88" s="10"/>
      <c r="F88" s="10"/>
      <c r="G88" s="7" t="str">
        <f aca="false">IF(B88="","",IF(F88&lt;&gt;"",F88,IFERROR(VLOOKUP(E88,'Сроки по видам'!$A$4:$B$8,2,FALSE()),3)))</f>
        <v/>
      </c>
      <c r="H88" s="11" t="str">
        <f aca="false">IF(B88="","",WORKDAY(B88,G88,'Праздники 2026'!$A$5:$A$34))</f>
        <v/>
      </c>
      <c r="I88" s="12" t="str">
        <f aca="true">IF(OR(B88="",J88&lt;&gt;""),"",NETWORKDAYS(TODAY(),H88,'Праздники 2026'!$A$5:$A$34)-1)</f>
        <v/>
      </c>
      <c r="J88" s="8"/>
      <c r="K88" s="8"/>
      <c r="L88" s="10"/>
      <c r="M88" s="11" t="str">
        <f aca="false">IF(OR(J88="",LEFT(E88,14)="Единовременное",LEFT(E88,9)="Извещение"),"",WORKDAY(J88,10,'Праздники 2026'!$A$5:$A$34))</f>
        <v/>
      </c>
      <c r="N88" s="12" t="str">
        <f aca="true">IF(B88="","",IF(J88="",IF(TODAY()&gt;H88,"Просрочен, ответа нет","В работе"),IF(J88&gt;H88,"Просрочен, ответ отправлен",IF(L88="Отказ","Отказ: исправить и отправить заново","В срок"))))</f>
        <v/>
      </c>
      <c r="O88" s="10"/>
      <c r="P88" s="10"/>
    </row>
    <row r="89" customFormat="false" ht="15" hidden="false" customHeight="false" outlineLevel="0" collapsed="false">
      <c r="A89" s="7" t="str">
        <f aca="false">IF(B89="","",ROW()-7)</f>
        <v/>
      </c>
      <c r="B89" s="8"/>
      <c r="C89" s="9"/>
      <c r="D89" s="10"/>
      <c r="E89" s="10"/>
      <c r="F89" s="10"/>
      <c r="G89" s="7" t="str">
        <f aca="false">IF(B89="","",IF(F89&lt;&gt;"",F89,IFERROR(VLOOKUP(E89,'Сроки по видам'!$A$4:$B$8,2,FALSE()),3)))</f>
        <v/>
      </c>
      <c r="H89" s="11" t="str">
        <f aca="false">IF(B89="","",WORKDAY(B89,G89,'Праздники 2026'!$A$5:$A$34))</f>
        <v/>
      </c>
      <c r="I89" s="12" t="str">
        <f aca="true">IF(OR(B89="",J89&lt;&gt;""),"",NETWORKDAYS(TODAY(),H89,'Праздники 2026'!$A$5:$A$34)-1)</f>
        <v/>
      </c>
      <c r="J89" s="8"/>
      <c r="K89" s="8"/>
      <c r="L89" s="10"/>
      <c r="M89" s="11" t="str">
        <f aca="false">IF(OR(J89="",LEFT(E89,14)="Единовременное",LEFT(E89,9)="Извещение"),"",WORKDAY(J89,10,'Праздники 2026'!$A$5:$A$34))</f>
        <v/>
      </c>
      <c r="N89" s="12" t="str">
        <f aca="true">IF(B89="","",IF(J89="",IF(TODAY()&gt;H89,"Просрочен, ответа нет","В работе"),IF(J89&gt;H89,"Просрочен, ответ отправлен",IF(L89="Отказ","Отказ: исправить и отправить заново","В срок"))))</f>
        <v/>
      </c>
      <c r="O89" s="10"/>
      <c r="P89" s="10"/>
    </row>
    <row r="90" customFormat="false" ht="15" hidden="false" customHeight="false" outlineLevel="0" collapsed="false">
      <c r="A90" s="7" t="str">
        <f aca="false">IF(B90="","",ROW()-7)</f>
        <v/>
      </c>
      <c r="B90" s="8"/>
      <c r="C90" s="9"/>
      <c r="D90" s="10"/>
      <c r="E90" s="10"/>
      <c r="F90" s="10"/>
      <c r="G90" s="7" t="str">
        <f aca="false">IF(B90="","",IF(F90&lt;&gt;"",F90,IFERROR(VLOOKUP(E90,'Сроки по видам'!$A$4:$B$8,2,FALSE()),3)))</f>
        <v/>
      </c>
      <c r="H90" s="11" t="str">
        <f aca="false">IF(B90="","",WORKDAY(B90,G90,'Праздники 2026'!$A$5:$A$34))</f>
        <v/>
      </c>
      <c r="I90" s="12" t="str">
        <f aca="true">IF(OR(B90="",J90&lt;&gt;""),"",NETWORKDAYS(TODAY(),H90,'Праздники 2026'!$A$5:$A$34)-1)</f>
        <v/>
      </c>
      <c r="J90" s="8"/>
      <c r="K90" s="8"/>
      <c r="L90" s="10"/>
      <c r="M90" s="11" t="str">
        <f aca="false">IF(OR(J90="",LEFT(E90,14)="Единовременное",LEFT(E90,9)="Извещение"),"",WORKDAY(J90,10,'Праздники 2026'!$A$5:$A$34))</f>
        <v/>
      </c>
      <c r="N90" s="12" t="str">
        <f aca="true">IF(B90="","",IF(J90="",IF(TODAY()&gt;H90,"Просрочен, ответа нет","В работе"),IF(J90&gt;H90,"Просрочен, ответ отправлен",IF(L90="Отказ","Отказ: исправить и отправить заново","В срок"))))</f>
        <v/>
      </c>
      <c r="O90" s="10"/>
      <c r="P90" s="10"/>
    </row>
    <row r="91" customFormat="false" ht="15" hidden="false" customHeight="false" outlineLevel="0" collapsed="false">
      <c r="A91" s="7" t="str">
        <f aca="false">IF(B91="","",ROW()-7)</f>
        <v/>
      </c>
      <c r="B91" s="8"/>
      <c r="C91" s="9"/>
      <c r="D91" s="10"/>
      <c r="E91" s="10"/>
      <c r="F91" s="10"/>
      <c r="G91" s="7" t="str">
        <f aca="false">IF(B91="","",IF(F91&lt;&gt;"",F91,IFERROR(VLOOKUP(E91,'Сроки по видам'!$A$4:$B$8,2,FALSE()),3)))</f>
        <v/>
      </c>
      <c r="H91" s="11" t="str">
        <f aca="false">IF(B91="","",WORKDAY(B91,G91,'Праздники 2026'!$A$5:$A$34))</f>
        <v/>
      </c>
      <c r="I91" s="12" t="str">
        <f aca="true">IF(OR(B91="",J91&lt;&gt;""),"",NETWORKDAYS(TODAY(),H91,'Праздники 2026'!$A$5:$A$34)-1)</f>
        <v/>
      </c>
      <c r="J91" s="8"/>
      <c r="K91" s="8"/>
      <c r="L91" s="10"/>
      <c r="M91" s="11" t="str">
        <f aca="false">IF(OR(J91="",LEFT(E91,14)="Единовременное",LEFT(E91,9)="Извещение"),"",WORKDAY(J91,10,'Праздники 2026'!$A$5:$A$34))</f>
        <v/>
      </c>
      <c r="N91" s="12" t="str">
        <f aca="true">IF(B91="","",IF(J91="",IF(TODAY()&gt;H91,"Просрочен, ответа нет","В работе"),IF(J91&gt;H91,"Просрочен, ответ отправлен",IF(L91="Отказ","Отказ: исправить и отправить заново","В срок"))))</f>
        <v/>
      </c>
      <c r="O91" s="10"/>
      <c r="P91" s="10"/>
    </row>
    <row r="92" customFormat="false" ht="15" hidden="false" customHeight="false" outlineLevel="0" collapsed="false">
      <c r="A92" s="7" t="str">
        <f aca="false">IF(B92="","",ROW()-7)</f>
        <v/>
      </c>
      <c r="B92" s="8"/>
      <c r="C92" s="9"/>
      <c r="D92" s="10"/>
      <c r="E92" s="10"/>
      <c r="F92" s="10"/>
      <c r="G92" s="7" t="str">
        <f aca="false">IF(B92="","",IF(F92&lt;&gt;"",F92,IFERROR(VLOOKUP(E92,'Сроки по видам'!$A$4:$B$8,2,FALSE()),3)))</f>
        <v/>
      </c>
      <c r="H92" s="11" t="str">
        <f aca="false">IF(B92="","",WORKDAY(B92,G92,'Праздники 2026'!$A$5:$A$34))</f>
        <v/>
      </c>
      <c r="I92" s="12" t="str">
        <f aca="true">IF(OR(B92="",J92&lt;&gt;""),"",NETWORKDAYS(TODAY(),H92,'Праздники 2026'!$A$5:$A$34)-1)</f>
        <v/>
      </c>
      <c r="J92" s="8"/>
      <c r="K92" s="8"/>
      <c r="L92" s="10"/>
      <c r="M92" s="11" t="str">
        <f aca="false">IF(OR(J92="",LEFT(E92,14)="Единовременное",LEFT(E92,9)="Извещение"),"",WORKDAY(J92,10,'Праздники 2026'!$A$5:$A$34))</f>
        <v/>
      </c>
      <c r="N92" s="12" t="str">
        <f aca="true">IF(B92="","",IF(J92="",IF(TODAY()&gt;H92,"Просрочен, ответа нет","В работе"),IF(J92&gt;H92,"Просрочен, ответ отправлен",IF(L92="Отказ","Отказ: исправить и отправить заново","В срок"))))</f>
        <v/>
      </c>
      <c r="O92" s="10"/>
      <c r="P92" s="10"/>
    </row>
    <row r="93" customFormat="false" ht="15" hidden="false" customHeight="false" outlineLevel="0" collapsed="false">
      <c r="A93" s="7" t="str">
        <f aca="false">IF(B93="","",ROW()-7)</f>
        <v/>
      </c>
      <c r="B93" s="8"/>
      <c r="C93" s="9"/>
      <c r="D93" s="10"/>
      <c r="E93" s="10"/>
      <c r="F93" s="10"/>
      <c r="G93" s="7" t="str">
        <f aca="false">IF(B93="","",IF(F93&lt;&gt;"",F93,IFERROR(VLOOKUP(E93,'Сроки по видам'!$A$4:$B$8,2,FALSE()),3)))</f>
        <v/>
      </c>
      <c r="H93" s="11" t="str">
        <f aca="false">IF(B93="","",WORKDAY(B93,G93,'Праздники 2026'!$A$5:$A$34))</f>
        <v/>
      </c>
      <c r="I93" s="12" t="str">
        <f aca="true">IF(OR(B93="",J93&lt;&gt;""),"",NETWORKDAYS(TODAY(),H93,'Праздники 2026'!$A$5:$A$34)-1)</f>
        <v/>
      </c>
      <c r="J93" s="8"/>
      <c r="K93" s="8"/>
      <c r="L93" s="10"/>
      <c r="M93" s="11" t="str">
        <f aca="false">IF(OR(J93="",LEFT(E93,14)="Единовременное",LEFT(E93,9)="Извещение"),"",WORKDAY(J93,10,'Праздники 2026'!$A$5:$A$34))</f>
        <v/>
      </c>
      <c r="N93" s="12" t="str">
        <f aca="true">IF(B93="","",IF(J93="",IF(TODAY()&gt;H93,"Просрочен, ответа нет","В работе"),IF(J93&gt;H93,"Просрочен, ответ отправлен",IF(L93="Отказ","Отказ: исправить и отправить заново","В срок"))))</f>
        <v/>
      </c>
      <c r="O93" s="10"/>
      <c r="P93" s="10"/>
    </row>
    <row r="94" customFormat="false" ht="15" hidden="false" customHeight="false" outlineLevel="0" collapsed="false">
      <c r="A94" s="7" t="str">
        <f aca="false">IF(B94="","",ROW()-7)</f>
        <v/>
      </c>
      <c r="B94" s="8"/>
      <c r="C94" s="9"/>
      <c r="D94" s="10"/>
      <c r="E94" s="10"/>
      <c r="F94" s="10"/>
      <c r="G94" s="7" t="str">
        <f aca="false">IF(B94="","",IF(F94&lt;&gt;"",F94,IFERROR(VLOOKUP(E94,'Сроки по видам'!$A$4:$B$8,2,FALSE()),3)))</f>
        <v/>
      </c>
      <c r="H94" s="11" t="str">
        <f aca="false">IF(B94="","",WORKDAY(B94,G94,'Праздники 2026'!$A$5:$A$34))</f>
        <v/>
      </c>
      <c r="I94" s="12" t="str">
        <f aca="true">IF(OR(B94="",J94&lt;&gt;""),"",NETWORKDAYS(TODAY(),H94,'Праздники 2026'!$A$5:$A$34)-1)</f>
        <v/>
      </c>
      <c r="J94" s="8"/>
      <c r="K94" s="8"/>
      <c r="L94" s="10"/>
      <c r="M94" s="11" t="str">
        <f aca="false">IF(OR(J94="",LEFT(E94,14)="Единовременное",LEFT(E94,9)="Извещение"),"",WORKDAY(J94,10,'Праздники 2026'!$A$5:$A$34))</f>
        <v/>
      </c>
      <c r="N94" s="12" t="str">
        <f aca="true">IF(B94="","",IF(J94="",IF(TODAY()&gt;H94,"Просрочен, ответа нет","В работе"),IF(J94&gt;H94,"Просрочен, ответ отправлен",IF(L94="Отказ","Отказ: исправить и отправить заново","В срок"))))</f>
        <v/>
      </c>
      <c r="O94" s="10"/>
      <c r="P94" s="10"/>
    </row>
    <row r="95" customFormat="false" ht="15" hidden="false" customHeight="false" outlineLevel="0" collapsed="false">
      <c r="A95" s="7" t="str">
        <f aca="false">IF(B95="","",ROW()-7)</f>
        <v/>
      </c>
      <c r="B95" s="8"/>
      <c r="C95" s="9"/>
      <c r="D95" s="10"/>
      <c r="E95" s="10"/>
      <c r="F95" s="10"/>
      <c r="G95" s="7" t="str">
        <f aca="false">IF(B95="","",IF(F95&lt;&gt;"",F95,IFERROR(VLOOKUP(E95,'Сроки по видам'!$A$4:$B$8,2,FALSE()),3)))</f>
        <v/>
      </c>
      <c r="H95" s="11" t="str">
        <f aca="false">IF(B95="","",WORKDAY(B95,G95,'Праздники 2026'!$A$5:$A$34))</f>
        <v/>
      </c>
      <c r="I95" s="12" t="str">
        <f aca="true">IF(OR(B95="",J95&lt;&gt;""),"",NETWORKDAYS(TODAY(),H95,'Праздники 2026'!$A$5:$A$34)-1)</f>
        <v/>
      </c>
      <c r="J95" s="8"/>
      <c r="K95" s="8"/>
      <c r="L95" s="10"/>
      <c r="M95" s="11" t="str">
        <f aca="false">IF(OR(J95="",LEFT(E95,14)="Единовременное",LEFT(E95,9)="Извещение"),"",WORKDAY(J95,10,'Праздники 2026'!$A$5:$A$34))</f>
        <v/>
      </c>
      <c r="N95" s="12" t="str">
        <f aca="true">IF(B95="","",IF(J95="",IF(TODAY()&gt;H95,"Просрочен, ответа нет","В работе"),IF(J95&gt;H95,"Просрочен, ответ отправлен",IF(L95="Отказ","Отказ: исправить и отправить заново","В срок"))))</f>
        <v/>
      </c>
      <c r="O95" s="10"/>
      <c r="P95" s="10"/>
    </row>
    <row r="96" customFormat="false" ht="15" hidden="false" customHeight="false" outlineLevel="0" collapsed="false">
      <c r="A96" s="7" t="str">
        <f aca="false">IF(B96="","",ROW()-7)</f>
        <v/>
      </c>
      <c r="B96" s="8"/>
      <c r="C96" s="9"/>
      <c r="D96" s="10"/>
      <c r="E96" s="10"/>
      <c r="F96" s="10"/>
      <c r="G96" s="7" t="str">
        <f aca="false">IF(B96="","",IF(F96&lt;&gt;"",F96,IFERROR(VLOOKUP(E96,'Сроки по видам'!$A$4:$B$8,2,FALSE()),3)))</f>
        <v/>
      </c>
      <c r="H96" s="11" t="str">
        <f aca="false">IF(B96="","",WORKDAY(B96,G96,'Праздники 2026'!$A$5:$A$34))</f>
        <v/>
      </c>
      <c r="I96" s="12" t="str">
        <f aca="true">IF(OR(B96="",J96&lt;&gt;""),"",NETWORKDAYS(TODAY(),H96,'Праздники 2026'!$A$5:$A$34)-1)</f>
        <v/>
      </c>
      <c r="J96" s="8"/>
      <c r="K96" s="8"/>
      <c r="L96" s="10"/>
      <c r="M96" s="11" t="str">
        <f aca="false">IF(OR(J96="",LEFT(E96,14)="Единовременное",LEFT(E96,9)="Извещение"),"",WORKDAY(J96,10,'Праздники 2026'!$A$5:$A$34))</f>
        <v/>
      </c>
      <c r="N96" s="12" t="str">
        <f aca="true">IF(B96="","",IF(J96="",IF(TODAY()&gt;H96,"Просрочен, ответа нет","В работе"),IF(J96&gt;H96,"Просрочен, ответ отправлен",IF(L96="Отказ","Отказ: исправить и отправить заново","В срок"))))</f>
        <v/>
      </c>
      <c r="O96" s="10"/>
      <c r="P96" s="10"/>
    </row>
    <row r="97" customFormat="false" ht="15" hidden="false" customHeight="false" outlineLevel="0" collapsed="false">
      <c r="A97" s="7" t="str">
        <f aca="false">IF(B97="","",ROW()-7)</f>
        <v/>
      </c>
      <c r="B97" s="8"/>
      <c r="C97" s="9"/>
      <c r="D97" s="10"/>
      <c r="E97" s="10"/>
      <c r="F97" s="10"/>
      <c r="G97" s="7" t="str">
        <f aca="false">IF(B97="","",IF(F97&lt;&gt;"",F97,IFERROR(VLOOKUP(E97,'Сроки по видам'!$A$4:$B$8,2,FALSE()),3)))</f>
        <v/>
      </c>
      <c r="H97" s="11" t="str">
        <f aca="false">IF(B97="","",WORKDAY(B97,G97,'Праздники 2026'!$A$5:$A$34))</f>
        <v/>
      </c>
      <c r="I97" s="12" t="str">
        <f aca="true">IF(OR(B97="",J97&lt;&gt;""),"",NETWORKDAYS(TODAY(),H97,'Праздники 2026'!$A$5:$A$34)-1)</f>
        <v/>
      </c>
      <c r="J97" s="8"/>
      <c r="K97" s="8"/>
      <c r="L97" s="10"/>
      <c r="M97" s="11" t="str">
        <f aca="false">IF(OR(J97="",LEFT(E97,14)="Единовременное",LEFT(E97,9)="Извещение"),"",WORKDAY(J97,10,'Праздники 2026'!$A$5:$A$34))</f>
        <v/>
      </c>
      <c r="N97" s="12" t="str">
        <f aca="true">IF(B97="","",IF(J97="",IF(TODAY()&gt;H97,"Просрочен, ответа нет","В работе"),IF(J97&gt;H97,"Просрочен, ответ отправлен",IF(L97="Отказ","Отказ: исправить и отправить заново","В срок"))))</f>
        <v/>
      </c>
      <c r="O97" s="10"/>
      <c r="P97" s="10"/>
    </row>
    <row r="98" customFormat="false" ht="15" hidden="false" customHeight="false" outlineLevel="0" collapsed="false">
      <c r="A98" s="7" t="str">
        <f aca="false">IF(B98="","",ROW()-7)</f>
        <v/>
      </c>
      <c r="B98" s="8"/>
      <c r="C98" s="9"/>
      <c r="D98" s="10"/>
      <c r="E98" s="10"/>
      <c r="F98" s="10"/>
      <c r="G98" s="7" t="str">
        <f aca="false">IF(B98="","",IF(F98&lt;&gt;"",F98,IFERROR(VLOOKUP(E98,'Сроки по видам'!$A$4:$B$8,2,FALSE()),3)))</f>
        <v/>
      </c>
      <c r="H98" s="11" t="str">
        <f aca="false">IF(B98="","",WORKDAY(B98,G98,'Праздники 2026'!$A$5:$A$34))</f>
        <v/>
      </c>
      <c r="I98" s="12" t="str">
        <f aca="true">IF(OR(B98="",J98&lt;&gt;""),"",NETWORKDAYS(TODAY(),H98,'Праздники 2026'!$A$5:$A$34)-1)</f>
        <v/>
      </c>
      <c r="J98" s="8"/>
      <c r="K98" s="8"/>
      <c r="L98" s="10"/>
      <c r="M98" s="11" t="str">
        <f aca="false">IF(OR(J98="",LEFT(E98,14)="Единовременное",LEFT(E98,9)="Извещение"),"",WORKDAY(J98,10,'Праздники 2026'!$A$5:$A$34))</f>
        <v/>
      </c>
      <c r="N98" s="12" t="str">
        <f aca="true">IF(B98="","",IF(J98="",IF(TODAY()&gt;H98,"Просрочен, ответа нет","В работе"),IF(J98&gt;H98,"Просрочен, ответ отправлен",IF(L98="Отказ","Отказ: исправить и отправить заново","В срок"))))</f>
        <v/>
      </c>
      <c r="O98" s="10"/>
      <c r="P98" s="10"/>
    </row>
    <row r="99" customFormat="false" ht="15" hidden="false" customHeight="false" outlineLevel="0" collapsed="false">
      <c r="A99" s="7" t="str">
        <f aca="false">IF(B99="","",ROW()-7)</f>
        <v/>
      </c>
      <c r="B99" s="8"/>
      <c r="C99" s="9"/>
      <c r="D99" s="10"/>
      <c r="E99" s="10"/>
      <c r="F99" s="10"/>
      <c r="G99" s="7" t="str">
        <f aca="false">IF(B99="","",IF(F99&lt;&gt;"",F99,IFERROR(VLOOKUP(E99,'Сроки по видам'!$A$4:$B$8,2,FALSE()),3)))</f>
        <v/>
      </c>
      <c r="H99" s="11" t="str">
        <f aca="false">IF(B99="","",WORKDAY(B99,G99,'Праздники 2026'!$A$5:$A$34))</f>
        <v/>
      </c>
      <c r="I99" s="12" t="str">
        <f aca="true">IF(OR(B99="",J99&lt;&gt;""),"",NETWORKDAYS(TODAY(),H99,'Праздники 2026'!$A$5:$A$34)-1)</f>
        <v/>
      </c>
      <c r="J99" s="8"/>
      <c r="K99" s="8"/>
      <c r="L99" s="10"/>
      <c r="M99" s="11" t="str">
        <f aca="false">IF(OR(J99="",LEFT(E99,14)="Единовременное",LEFT(E99,9)="Извещение"),"",WORKDAY(J99,10,'Праздники 2026'!$A$5:$A$34))</f>
        <v/>
      </c>
      <c r="N99" s="12" t="str">
        <f aca="true">IF(B99="","",IF(J99="",IF(TODAY()&gt;H99,"Просрочен, ответа нет","В работе"),IF(J99&gt;H99,"Просрочен, ответ отправлен",IF(L99="Отказ","Отказ: исправить и отправить заново","В срок"))))</f>
        <v/>
      </c>
      <c r="O99" s="10"/>
      <c r="P99" s="10"/>
    </row>
    <row r="100" customFormat="false" ht="15" hidden="false" customHeight="false" outlineLevel="0" collapsed="false">
      <c r="A100" s="7" t="str">
        <f aca="false">IF(B100="","",ROW()-7)</f>
        <v/>
      </c>
      <c r="B100" s="8"/>
      <c r="C100" s="9"/>
      <c r="D100" s="10"/>
      <c r="E100" s="10"/>
      <c r="F100" s="10"/>
      <c r="G100" s="7" t="str">
        <f aca="false">IF(B100="","",IF(F100&lt;&gt;"",F100,IFERROR(VLOOKUP(E100,'Сроки по видам'!$A$4:$B$8,2,FALSE()),3)))</f>
        <v/>
      </c>
      <c r="H100" s="11" t="str">
        <f aca="false">IF(B100="","",WORKDAY(B100,G100,'Праздники 2026'!$A$5:$A$34))</f>
        <v/>
      </c>
      <c r="I100" s="12" t="str">
        <f aca="true">IF(OR(B100="",J100&lt;&gt;""),"",NETWORKDAYS(TODAY(),H100,'Праздники 2026'!$A$5:$A$34)-1)</f>
        <v/>
      </c>
      <c r="J100" s="8"/>
      <c r="K100" s="8"/>
      <c r="L100" s="10"/>
      <c r="M100" s="11" t="str">
        <f aca="false">IF(OR(J100="",LEFT(E100,14)="Единовременное",LEFT(E100,9)="Извещение"),"",WORKDAY(J100,10,'Праздники 2026'!$A$5:$A$34))</f>
        <v/>
      </c>
      <c r="N100" s="12" t="str">
        <f aca="true">IF(B100="","",IF(J100="",IF(TODAY()&gt;H100,"Просрочен, ответа нет","В работе"),IF(J100&gt;H100,"Просрочен, ответ отправлен",IF(L100="Отказ","Отказ: исправить и отправить заново","В срок"))))</f>
        <v/>
      </c>
      <c r="O100" s="10"/>
      <c r="P100" s="10"/>
    </row>
    <row r="101" customFormat="false" ht="15" hidden="false" customHeight="false" outlineLevel="0" collapsed="false">
      <c r="A101" s="7" t="str">
        <f aca="false">IF(B101="","",ROW()-7)</f>
        <v/>
      </c>
      <c r="B101" s="8"/>
      <c r="C101" s="9"/>
      <c r="D101" s="10"/>
      <c r="E101" s="10"/>
      <c r="F101" s="10"/>
      <c r="G101" s="7" t="str">
        <f aca="false">IF(B101="","",IF(F101&lt;&gt;"",F101,IFERROR(VLOOKUP(E101,'Сроки по видам'!$A$4:$B$8,2,FALSE()),3)))</f>
        <v/>
      </c>
      <c r="H101" s="11" t="str">
        <f aca="false">IF(B101="","",WORKDAY(B101,G101,'Праздники 2026'!$A$5:$A$34))</f>
        <v/>
      </c>
      <c r="I101" s="12" t="str">
        <f aca="true">IF(OR(B101="",J101&lt;&gt;""),"",NETWORKDAYS(TODAY(),H101,'Праздники 2026'!$A$5:$A$34)-1)</f>
        <v/>
      </c>
      <c r="J101" s="8"/>
      <c r="K101" s="8"/>
      <c r="L101" s="10"/>
      <c r="M101" s="11" t="str">
        <f aca="false">IF(OR(J101="",LEFT(E101,14)="Единовременное",LEFT(E101,9)="Извещение"),"",WORKDAY(J101,10,'Праздники 2026'!$A$5:$A$34))</f>
        <v/>
      </c>
      <c r="N101" s="12" t="str">
        <f aca="true">IF(B101="","",IF(J101="",IF(TODAY()&gt;H101,"Просрочен, ответа нет","В работе"),IF(J101&gt;H101,"Просрочен, ответ отправлен",IF(L101="Отказ","Отказ: исправить и отправить заново","В срок"))))</f>
        <v/>
      </c>
      <c r="O101" s="10"/>
      <c r="P101" s="10"/>
    </row>
    <row r="102" customFormat="false" ht="15" hidden="false" customHeight="false" outlineLevel="0" collapsed="false">
      <c r="A102" s="7" t="str">
        <f aca="false">IF(B102="","",ROW()-7)</f>
        <v/>
      </c>
      <c r="B102" s="8"/>
      <c r="C102" s="9"/>
      <c r="D102" s="10"/>
      <c r="E102" s="10"/>
      <c r="F102" s="10"/>
      <c r="G102" s="7" t="str">
        <f aca="false">IF(B102="","",IF(F102&lt;&gt;"",F102,IFERROR(VLOOKUP(E102,'Сроки по видам'!$A$4:$B$8,2,FALSE()),3)))</f>
        <v/>
      </c>
      <c r="H102" s="11" t="str">
        <f aca="false">IF(B102="","",WORKDAY(B102,G102,'Праздники 2026'!$A$5:$A$34))</f>
        <v/>
      </c>
      <c r="I102" s="12" t="str">
        <f aca="true">IF(OR(B102="",J102&lt;&gt;""),"",NETWORKDAYS(TODAY(),H102,'Праздники 2026'!$A$5:$A$34)-1)</f>
        <v/>
      </c>
      <c r="J102" s="8"/>
      <c r="K102" s="8"/>
      <c r="L102" s="10"/>
      <c r="M102" s="11" t="str">
        <f aca="false">IF(OR(J102="",LEFT(E102,14)="Единовременное",LEFT(E102,9)="Извещение"),"",WORKDAY(J102,10,'Праздники 2026'!$A$5:$A$34))</f>
        <v/>
      </c>
      <c r="N102" s="12" t="str">
        <f aca="true">IF(B102="","",IF(J102="",IF(TODAY()&gt;H102,"Просрочен, ответа нет","В работе"),IF(J102&gt;H102,"Просрочен, ответ отправлен",IF(L102="Отказ","Отказ: исправить и отправить заново","В срок"))))</f>
        <v/>
      </c>
      <c r="O102" s="10"/>
      <c r="P102" s="10"/>
    </row>
    <row r="103" customFormat="false" ht="15" hidden="false" customHeight="false" outlineLevel="0" collapsed="false">
      <c r="A103" s="7" t="str">
        <f aca="false">IF(B103="","",ROW()-7)</f>
        <v/>
      </c>
      <c r="B103" s="8"/>
      <c r="C103" s="9"/>
      <c r="D103" s="10"/>
      <c r="E103" s="10"/>
      <c r="F103" s="10"/>
      <c r="G103" s="7" t="str">
        <f aca="false">IF(B103="","",IF(F103&lt;&gt;"",F103,IFERROR(VLOOKUP(E103,'Сроки по видам'!$A$4:$B$8,2,FALSE()),3)))</f>
        <v/>
      </c>
      <c r="H103" s="11" t="str">
        <f aca="false">IF(B103="","",WORKDAY(B103,G103,'Праздники 2026'!$A$5:$A$34))</f>
        <v/>
      </c>
      <c r="I103" s="12" t="str">
        <f aca="true">IF(OR(B103="",J103&lt;&gt;""),"",NETWORKDAYS(TODAY(),H103,'Праздники 2026'!$A$5:$A$34)-1)</f>
        <v/>
      </c>
      <c r="J103" s="8"/>
      <c r="K103" s="8"/>
      <c r="L103" s="10"/>
      <c r="M103" s="11" t="str">
        <f aca="false">IF(OR(J103="",LEFT(E103,14)="Единовременное",LEFT(E103,9)="Извещение"),"",WORKDAY(J103,10,'Праздники 2026'!$A$5:$A$34))</f>
        <v/>
      </c>
      <c r="N103" s="12" t="str">
        <f aca="true">IF(B103="","",IF(J103="",IF(TODAY()&gt;H103,"Просрочен, ответа нет","В работе"),IF(J103&gt;H103,"Просрочен, ответ отправлен",IF(L103="Отказ","Отказ: исправить и отправить заново","В срок"))))</f>
        <v/>
      </c>
      <c r="O103" s="10"/>
      <c r="P103" s="10"/>
    </row>
    <row r="104" customFormat="false" ht="15" hidden="false" customHeight="false" outlineLevel="0" collapsed="false">
      <c r="A104" s="7" t="str">
        <f aca="false">IF(B104="","",ROW()-7)</f>
        <v/>
      </c>
      <c r="B104" s="8"/>
      <c r="C104" s="9"/>
      <c r="D104" s="10"/>
      <c r="E104" s="10"/>
      <c r="F104" s="10"/>
      <c r="G104" s="7" t="str">
        <f aca="false">IF(B104="","",IF(F104&lt;&gt;"",F104,IFERROR(VLOOKUP(E104,'Сроки по видам'!$A$4:$B$8,2,FALSE()),3)))</f>
        <v/>
      </c>
      <c r="H104" s="11" t="str">
        <f aca="false">IF(B104="","",WORKDAY(B104,G104,'Праздники 2026'!$A$5:$A$34))</f>
        <v/>
      </c>
      <c r="I104" s="12" t="str">
        <f aca="true">IF(OR(B104="",J104&lt;&gt;""),"",NETWORKDAYS(TODAY(),H104,'Праздники 2026'!$A$5:$A$34)-1)</f>
        <v/>
      </c>
      <c r="J104" s="8"/>
      <c r="K104" s="8"/>
      <c r="L104" s="10"/>
      <c r="M104" s="11" t="str">
        <f aca="false">IF(OR(J104="",LEFT(E104,14)="Единовременное",LEFT(E104,9)="Извещение"),"",WORKDAY(J104,10,'Праздники 2026'!$A$5:$A$34))</f>
        <v/>
      </c>
      <c r="N104" s="12" t="str">
        <f aca="true">IF(B104="","",IF(J104="",IF(TODAY()&gt;H104,"Просрочен, ответа нет","В работе"),IF(J104&gt;H104,"Просрочен, ответ отправлен",IF(L104="Отказ","Отказ: исправить и отправить заново","В срок"))))</f>
        <v/>
      </c>
      <c r="O104" s="10"/>
      <c r="P104" s="10"/>
    </row>
    <row r="105" customFormat="false" ht="15" hidden="false" customHeight="false" outlineLevel="0" collapsed="false">
      <c r="A105" s="7" t="str">
        <f aca="false">IF(B105="","",ROW()-7)</f>
        <v/>
      </c>
      <c r="B105" s="8"/>
      <c r="C105" s="9"/>
      <c r="D105" s="10"/>
      <c r="E105" s="10"/>
      <c r="F105" s="10"/>
      <c r="G105" s="7" t="str">
        <f aca="false">IF(B105="","",IF(F105&lt;&gt;"",F105,IFERROR(VLOOKUP(E105,'Сроки по видам'!$A$4:$B$8,2,FALSE()),3)))</f>
        <v/>
      </c>
      <c r="H105" s="11" t="str">
        <f aca="false">IF(B105="","",WORKDAY(B105,G105,'Праздники 2026'!$A$5:$A$34))</f>
        <v/>
      </c>
      <c r="I105" s="12" t="str">
        <f aca="true">IF(OR(B105="",J105&lt;&gt;""),"",NETWORKDAYS(TODAY(),H105,'Праздники 2026'!$A$5:$A$34)-1)</f>
        <v/>
      </c>
      <c r="J105" s="8"/>
      <c r="K105" s="8"/>
      <c r="L105" s="10"/>
      <c r="M105" s="11" t="str">
        <f aca="false">IF(OR(J105="",LEFT(E105,14)="Единовременное",LEFT(E105,9)="Извещение"),"",WORKDAY(J105,10,'Праздники 2026'!$A$5:$A$34))</f>
        <v/>
      </c>
      <c r="N105" s="12" t="str">
        <f aca="true">IF(B105="","",IF(J105="",IF(TODAY()&gt;H105,"Просрочен, ответа нет","В работе"),IF(J105&gt;H105,"Просрочен, ответ отправлен",IF(L105="Отказ","Отказ: исправить и отправить заново","В срок"))))</f>
        <v/>
      </c>
      <c r="O105" s="10"/>
      <c r="P105" s="10"/>
    </row>
    <row r="106" customFormat="false" ht="15" hidden="false" customHeight="false" outlineLevel="0" collapsed="false">
      <c r="A106" s="7" t="str">
        <f aca="false">IF(B106="","",ROW()-7)</f>
        <v/>
      </c>
      <c r="B106" s="8"/>
      <c r="C106" s="9"/>
      <c r="D106" s="10"/>
      <c r="E106" s="10"/>
      <c r="F106" s="10"/>
      <c r="G106" s="7" t="str">
        <f aca="false">IF(B106="","",IF(F106&lt;&gt;"",F106,IFERROR(VLOOKUP(E106,'Сроки по видам'!$A$4:$B$8,2,FALSE()),3)))</f>
        <v/>
      </c>
      <c r="H106" s="11" t="str">
        <f aca="false">IF(B106="","",WORKDAY(B106,G106,'Праздники 2026'!$A$5:$A$34))</f>
        <v/>
      </c>
      <c r="I106" s="12" t="str">
        <f aca="true">IF(OR(B106="",J106&lt;&gt;""),"",NETWORKDAYS(TODAY(),H106,'Праздники 2026'!$A$5:$A$34)-1)</f>
        <v/>
      </c>
      <c r="J106" s="8"/>
      <c r="K106" s="8"/>
      <c r="L106" s="10"/>
      <c r="M106" s="11" t="str">
        <f aca="false">IF(OR(J106="",LEFT(E106,14)="Единовременное",LEFT(E106,9)="Извещение"),"",WORKDAY(J106,10,'Праздники 2026'!$A$5:$A$34))</f>
        <v/>
      </c>
      <c r="N106" s="12" t="str">
        <f aca="true">IF(B106="","",IF(J106="",IF(TODAY()&gt;H106,"Просрочен, ответа нет","В работе"),IF(J106&gt;H106,"Просрочен, ответ отправлен",IF(L106="Отказ","Отказ: исправить и отправить заново","В срок"))))</f>
        <v/>
      </c>
      <c r="O106" s="10"/>
      <c r="P106" s="10"/>
    </row>
    <row r="107" customFormat="false" ht="15" hidden="false" customHeight="false" outlineLevel="0" collapsed="false">
      <c r="A107" s="7" t="str">
        <f aca="false">IF(B107="","",ROW()-7)</f>
        <v/>
      </c>
      <c r="B107" s="8"/>
      <c r="C107" s="9"/>
      <c r="D107" s="10"/>
      <c r="E107" s="10"/>
      <c r="F107" s="10"/>
      <c r="G107" s="7" t="str">
        <f aca="false">IF(B107="","",IF(F107&lt;&gt;"",F107,IFERROR(VLOOKUP(E107,'Сроки по видам'!$A$4:$B$8,2,FALSE()),3)))</f>
        <v/>
      </c>
      <c r="H107" s="11" t="str">
        <f aca="false">IF(B107="","",WORKDAY(B107,G107,'Праздники 2026'!$A$5:$A$34))</f>
        <v/>
      </c>
      <c r="I107" s="12" t="str">
        <f aca="true">IF(OR(B107="",J107&lt;&gt;""),"",NETWORKDAYS(TODAY(),H107,'Праздники 2026'!$A$5:$A$34)-1)</f>
        <v/>
      </c>
      <c r="J107" s="8"/>
      <c r="K107" s="8"/>
      <c r="L107" s="10"/>
      <c r="M107" s="11" t="str">
        <f aca="false">IF(OR(J107="",LEFT(E107,14)="Единовременное",LEFT(E107,9)="Извещение"),"",WORKDAY(J107,10,'Праздники 2026'!$A$5:$A$34))</f>
        <v/>
      </c>
      <c r="N107" s="12" t="str">
        <f aca="true">IF(B107="","",IF(J107="",IF(TODAY()&gt;H107,"Просрочен, ответа нет","В работе"),IF(J107&gt;H107,"Просрочен, ответ отправлен",IF(L107="Отказ","Отказ: исправить и отправить заново","В срок"))))</f>
        <v/>
      </c>
      <c r="O107" s="10"/>
      <c r="P107" s="10"/>
    </row>
    <row r="108" customFormat="false" ht="15" hidden="false" customHeight="false" outlineLevel="0" collapsed="false">
      <c r="A108" s="7" t="str">
        <f aca="false">IF(B108="","",ROW()-7)</f>
        <v/>
      </c>
      <c r="B108" s="8"/>
      <c r="C108" s="9"/>
      <c r="D108" s="10"/>
      <c r="E108" s="10"/>
      <c r="F108" s="10"/>
      <c r="G108" s="7" t="str">
        <f aca="false">IF(B108="","",IF(F108&lt;&gt;"",F108,IFERROR(VLOOKUP(E108,'Сроки по видам'!$A$4:$B$8,2,FALSE()),3)))</f>
        <v/>
      </c>
      <c r="H108" s="11" t="str">
        <f aca="false">IF(B108="","",WORKDAY(B108,G108,'Праздники 2026'!$A$5:$A$34))</f>
        <v/>
      </c>
      <c r="I108" s="12" t="str">
        <f aca="true">IF(OR(B108="",J108&lt;&gt;""),"",NETWORKDAYS(TODAY(),H108,'Праздники 2026'!$A$5:$A$34)-1)</f>
        <v/>
      </c>
      <c r="J108" s="8"/>
      <c r="K108" s="8"/>
      <c r="L108" s="10"/>
      <c r="M108" s="11" t="str">
        <f aca="false">IF(OR(J108="",LEFT(E108,14)="Единовременное",LEFT(E108,9)="Извещение"),"",WORKDAY(J108,10,'Праздники 2026'!$A$5:$A$34))</f>
        <v/>
      </c>
      <c r="N108" s="12" t="str">
        <f aca="true">IF(B108="","",IF(J108="",IF(TODAY()&gt;H108,"Просрочен, ответа нет","В работе"),IF(J108&gt;H108,"Просрочен, ответ отправлен",IF(L108="Отказ","Отказ: исправить и отправить заново","В срок"))))</f>
        <v/>
      </c>
      <c r="O108" s="10"/>
      <c r="P108" s="10"/>
    </row>
    <row r="109" customFormat="false" ht="15" hidden="false" customHeight="false" outlineLevel="0" collapsed="false">
      <c r="A109" s="7" t="str">
        <f aca="false">IF(B109="","",ROW()-7)</f>
        <v/>
      </c>
      <c r="B109" s="8"/>
      <c r="C109" s="9"/>
      <c r="D109" s="10"/>
      <c r="E109" s="10"/>
      <c r="F109" s="10"/>
      <c r="G109" s="7" t="str">
        <f aca="false">IF(B109="","",IF(F109&lt;&gt;"",F109,IFERROR(VLOOKUP(E109,'Сроки по видам'!$A$4:$B$8,2,FALSE()),3)))</f>
        <v/>
      </c>
      <c r="H109" s="11" t="str">
        <f aca="false">IF(B109="","",WORKDAY(B109,G109,'Праздники 2026'!$A$5:$A$34))</f>
        <v/>
      </c>
      <c r="I109" s="12" t="str">
        <f aca="true">IF(OR(B109="",J109&lt;&gt;""),"",NETWORKDAYS(TODAY(),H109,'Праздники 2026'!$A$5:$A$34)-1)</f>
        <v/>
      </c>
      <c r="J109" s="8"/>
      <c r="K109" s="8"/>
      <c r="L109" s="10"/>
      <c r="M109" s="11" t="str">
        <f aca="false">IF(OR(J109="",LEFT(E109,14)="Единовременное",LEFT(E109,9)="Извещение"),"",WORKDAY(J109,10,'Праздники 2026'!$A$5:$A$34))</f>
        <v/>
      </c>
      <c r="N109" s="12" t="str">
        <f aca="true">IF(B109="","",IF(J109="",IF(TODAY()&gt;H109,"Просрочен, ответа нет","В работе"),IF(J109&gt;H109,"Просрочен, ответ отправлен",IF(L109="Отказ","Отказ: исправить и отправить заново","В срок"))))</f>
        <v/>
      </c>
      <c r="O109" s="10"/>
      <c r="P109" s="10"/>
    </row>
    <row r="110" customFormat="false" ht="15" hidden="false" customHeight="false" outlineLevel="0" collapsed="false">
      <c r="A110" s="7" t="str">
        <f aca="false">IF(B110="","",ROW()-7)</f>
        <v/>
      </c>
      <c r="B110" s="8"/>
      <c r="C110" s="9"/>
      <c r="D110" s="10"/>
      <c r="E110" s="10"/>
      <c r="F110" s="10"/>
      <c r="G110" s="7" t="str">
        <f aca="false">IF(B110="","",IF(F110&lt;&gt;"",F110,IFERROR(VLOOKUP(E110,'Сроки по видам'!$A$4:$B$8,2,FALSE()),3)))</f>
        <v/>
      </c>
      <c r="H110" s="11" t="str">
        <f aca="false">IF(B110="","",WORKDAY(B110,G110,'Праздники 2026'!$A$5:$A$34))</f>
        <v/>
      </c>
      <c r="I110" s="12" t="str">
        <f aca="true">IF(OR(B110="",J110&lt;&gt;""),"",NETWORKDAYS(TODAY(),H110,'Праздники 2026'!$A$5:$A$34)-1)</f>
        <v/>
      </c>
      <c r="J110" s="8"/>
      <c r="K110" s="8"/>
      <c r="L110" s="10"/>
      <c r="M110" s="11" t="str">
        <f aca="false">IF(OR(J110="",LEFT(E110,14)="Единовременное",LEFT(E110,9)="Извещение"),"",WORKDAY(J110,10,'Праздники 2026'!$A$5:$A$34))</f>
        <v/>
      </c>
      <c r="N110" s="12" t="str">
        <f aca="true">IF(B110="","",IF(J110="",IF(TODAY()&gt;H110,"Просрочен, ответа нет","В работе"),IF(J110&gt;H110,"Просрочен, ответ отправлен",IF(L110="Отказ","Отказ: исправить и отправить заново","В срок"))))</f>
        <v/>
      </c>
      <c r="O110" s="10"/>
      <c r="P110" s="10"/>
    </row>
    <row r="111" customFormat="false" ht="15" hidden="false" customHeight="false" outlineLevel="0" collapsed="false">
      <c r="A111" s="7" t="str">
        <f aca="false">IF(B111="","",ROW()-7)</f>
        <v/>
      </c>
      <c r="B111" s="8"/>
      <c r="C111" s="9"/>
      <c r="D111" s="10"/>
      <c r="E111" s="10"/>
      <c r="F111" s="10"/>
      <c r="G111" s="7" t="str">
        <f aca="false">IF(B111="","",IF(F111&lt;&gt;"",F111,IFERROR(VLOOKUP(E111,'Сроки по видам'!$A$4:$B$8,2,FALSE()),3)))</f>
        <v/>
      </c>
      <c r="H111" s="11" t="str">
        <f aca="false">IF(B111="","",WORKDAY(B111,G111,'Праздники 2026'!$A$5:$A$34))</f>
        <v/>
      </c>
      <c r="I111" s="12" t="str">
        <f aca="true">IF(OR(B111="",J111&lt;&gt;""),"",NETWORKDAYS(TODAY(),H111,'Праздники 2026'!$A$5:$A$34)-1)</f>
        <v/>
      </c>
      <c r="J111" s="8"/>
      <c r="K111" s="8"/>
      <c r="L111" s="10"/>
      <c r="M111" s="11" t="str">
        <f aca="false">IF(OR(J111="",LEFT(E111,14)="Единовременное",LEFT(E111,9)="Извещение"),"",WORKDAY(J111,10,'Праздники 2026'!$A$5:$A$34))</f>
        <v/>
      </c>
      <c r="N111" s="12" t="str">
        <f aca="true">IF(B111="","",IF(J111="",IF(TODAY()&gt;H111,"Просрочен, ответа нет","В работе"),IF(J111&gt;H111,"Просрочен, ответ отправлен",IF(L111="Отказ","Отказ: исправить и отправить заново","В срок"))))</f>
        <v/>
      </c>
      <c r="O111" s="10"/>
      <c r="P111" s="10"/>
    </row>
    <row r="112" customFormat="false" ht="15" hidden="false" customHeight="false" outlineLevel="0" collapsed="false">
      <c r="A112" s="7" t="str">
        <f aca="false">IF(B112="","",ROW()-7)</f>
        <v/>
      </c>
      <c r="B112" s="8"/>
      <c r="C112" s="9"/>
      <c r="D112" s="10"/>
      <c r="E112" s="10"/>
      <c r="F112" s="10"/>
      <c r="G112" s="7" t="str">
        <f aca="false">IF(B112="","",IF(F112&lt;&gt;"",F112,IFERROR(VLOOKUP(E112,'Сроки по видам'!$A$4:$B$8,2,FALSE()),3)))</f>
        <v/>
      </c>
      <c r="H112" s="11" t="str">
        <f aca="false">IF(B112="","",WORKDAY(B112,G112,'Праздники 2026'!$A$5:$A$34))</f>
        <v/>
      </c>
      <c r="I112" s="12" t="str">
        <f aca="true">IF(OR(B112="",J112&lt;&gt;""),"",NETWORKDAYS(TODAY(),H112,'Праздники 2026'!$A$5:$A$34)-1)</f>
        <v/>
      </c>
      <c r="J112" s="8"/>
      <c r="K112" s="8"/>
      <c r="L112" s="10"/>
      <c r="M112" s="11" t="str">
        <f aca="false">IF(OR(J112="",LEFT(E112,14)="Единовременное",LEFT(E112,9)="Извещение"),"",WORKDAY(J112,10,'Праздники 2026'!$A$5:$A$34))</f>
        <v/>
      </c>
      <c r="N112" s="12" t="str">
        <f aca="true">IF(B112="","",IF(J112="",IF(TODAY()&gt;H112,"Просрочен, ответа нет","В работе"),IF(J112&gt;H112,"Просрочен, ответ отправлен",IF(L112="Отказ","Отказ: исправить и отправить заново","В срок"))))</f>
        <v/>
      </c>
      <c r="O112" s="10"/>
      <c r="P112" s="10"/>
    </row>
    <row r="113" customFormat="false" ht="15" hidden="false" customHeight="false" outlineLevel="0" collapsed="false">
      <c r="A113" s="7" t="str">
        <f aca="false">IF(B113="","",ROW()-7)</f>
        <v/>
      </c>
      <c r="B113" s="8"/>
      <c r="C113" s="9"/>
      <c r="D113" s="10"/>
      <c r="E113" s="10"/>
      <c r="F113" s="10"/>
      <c r="G113" s="7" t="str">
        <f aca="false">IF(B113="","",IF(F113&lt;&gt;"",F113,IFERROR(VLOOKUP(E113,'Сроки по видам'!$A$4:$B$8,2,FALSE()),3)))</f>
        <v/>
      </c>
      <c r="H113" s="11" t="str">
        <f aca="false">IF(B113="","",WORKDAY(B113,G113,'Праздники 2026'!$A$5:$A$34))</f>
        <v/>
      </c>
      <c r="I113" s="12" t="str">
        <f aca="true">IF(OR(B113="",J113&lt;&gt;""),"",NETWORKDAYS(TODAY(),H113,'Праздники 2026'!$A$5:$A$34)-1)</f>
        <v/>
      </c>
      <c r="J113" s="8"/>
      <c r="K113" s="8"/>
      <c r="L113" s="10"/>
      <c r="M113" s="11" t="str">
        <f aca="false">IF(OR(J113="",LEFT(E113,14)="Единовременное",LEFT(E113,9)="Извещение"),"",WORKDAY(J113,10,'Праздники 2026'!$A$5:$A$34))</f>
        <v/>
      </c>
      <c r="N113" s="12" t="str">
        <f aca="true">IF(B113="","",IF(J113="",IF(TODAY()&gt;H113,"Просрочен, ответа нет","В работе"),IF(J113&gt;H113,"Просрочен, ответ отправлен",IF(L113="Отказ","Отказ: исправить и отправить заново","В срок"))))</f>
        <v/>
      </c>
      <c r="O113" s="10"/>
      <c r="P113" s="10"/>
    </row>
    <row r="114" customFormat="false" ht="15" hidden="false" customHeight="false" outlineLevel="0" collapsed="false">
      <c r="A114" s="7" t="str">
        <f aca="false">IF(B114="","",ROW()-7)</f>
        <v/>
      </c>
      <c r="B114" s="8"/>
      <c r="C114" s="9"/>
      <c r="D114" s="10"/>
      <c r="E114" s="10"/>
      <c r="F114" s="10"/>
      <c r="G114" s="7" t="str">
        <f aca="false">IF(B114="","",IF(F114&lt;&gt;"",F114,IFERROR(VLOOKUP(E114,'Сроки по видам'!$A$4:$B$8,2,FALSE()),3)))</f>
        <v/>
      </c>
      <c r="H114" s="11" t="str">
        <f aca="false">IF(B114="","",WORKDAY(B114,G114,'Праздники 2026'!$A$5:$A$34))</f>
        <v/>
      </c>
      <c r="I114" s="12" t="str">
        <f aca="true">IF(OR(B114="",J114&lt;&gt;""),"",NETWORKDAYS(TODAY(),H114,'Праздники 2026'!$A$5:$A$34)-1)</f>
        <v/>
      </c>
      <c r="J114" s="8"/>
      <c r="K114" s="8"/>
      <c r="L114" s="10"/>
      <c r="M114" s="11" t="str">
        <f aca="false">IF(OR(J114="",LEFT(E114,14)="Единовременное",LEFT(E114,9)="Извещение"),"",WORKDAY(J114,10,'Праздники 2026'!$A$5:$A$34))</f>
        <v/>
      </c>
      <c r="N114" s="12" t="str">
        <f aca="true">IF(B114="","",IF(J114="",IF(TODAY()&gt;H114,"Просрочен, ответа нет","В работе"),IF(J114&gt;H114,"Просрочен, ответ отправлен",IF(L114="Отказ","Отказ: исправить и отправить заново","В срок"))))</f>
        <v/>
      </c>
      <c r="O114" s="10"/>
      <c r="P114" s="10"/>
    </row>
    <row r="115" customFormat="false" ht="15" hidden="false" customHeight="false" outlineLevel="0" collapsed="false">
      <c r="A115" s="7" t="str">
        <f aca="false">IF(B115="","",ROW()-7)</f>
        <v/>
      </c>
      <c r="B115" s="8"/>
      <c r="C115" s="9"/>
      <c r="D115" s="10"/>
      <c r="E115" s="10"/>
      <c r="F115" s="10"/>
      <c r="G115" s="7" t="str">
        <f aca="false">IF(B115="","",IF(F115&lt;&gt;"",F115,IFERROR(VLOOKUP(E115,'Сроки по видам'!$A$4:$B$8,2,FALSE()),3)))</f>
        <v/>
      </c>
      <c r="H115" s="11" t="str">
        <f aca="false">IF(B115="","",WORKDAY(B115,G115,'Праздники 2026'!$A$5:$A$34))</f>
        <v/>
      </c>
      <c r="I115" s="12" t="str">
        <f aca="true">IF(OR(B115="",J115&lt;&gt;""),"",NETWORKDAYS(TODAY(),H115,'Праздники 2026'!$A$5:$A$34)-1)</f>
        <v/>
      </c>
      <c r="J115" s="8"/>
      <c r="K115" s="8"/>
      <c r="L115" s="10"/>
      <c r="M115" s="11" t="str">
        <f aca="false">IF(OR(J115="",LEFT(E115,14)="Единовременное",LEFT(E115,9)="Извещение"),"",WORKDAY(J115,10,'Праздники 2026'!$A$5:$A$34))</f>
        <v/>
      </c>
      <c r="N115" s="12" t="str">
        <f aca="true">IF(B115="","",IF(J115="",IF(TODAY()&gt;H115,"Просрочен, ответа нет","В работе"),IF(J115&gt;H115,"Просрочен, ответ отправлен",IF(L115="Отказ","Отказ: исправить и отправить заново","В срок"))))</f>
        <v/>
      </c>
      <c r="O115" s="10"/>
      <c r="P115" s="10"/>
    </row>
    <row r="116" customFormat="false" ht="15" hidden="false" customHeight="false" outlineLevel="0" collapsed="false">
      <c r="A116" s="7" t="str">
        <f aca="false">IF(B116="","",ROW()-7)</f>
        <v/>
      </c>
      <c r="B116" s="8"/>
      <c r="C116" s="9"/>
      <c r="D116" s="10"/>
      <c r="E116" s="10"/>
      <c r="F116" s="10"/>
      <c r="G116" s="7" t="str">
        <f aca="false">IF(B116="","",IF(F116&lt;&gt;"",F116,IFERROR(VLOOKUP(E116,'Сроки по видам'!$A$4:$B$8,2,FALSE()),3)))</f>
        <v/>
      </c>
      <c r="H116" s="11" t="str">
        <f aca="false">IF(B116="","",WORKDAY(B116,G116,'Праздники 2026'!$A$5:$A$34))</f>
        <v/>
      </c>
      <c r="I116" s="12" t="str">
        <f aca="true">IF(OR(B116="",J116&lt;&gt;""),"",NETWORKDAYS(TODAY(),H116,'Праздники 2026'!$A$5:$A$34)-1)</f>
        <v/>
      </c>
      <c r="J116" s="8"/>
      <c r="K116" s="8"/>
      <c r="L116" s="10"/>
      <c r="M116" s="11" t="str">
        <f aca="false">IF(OR(J116="",LEFT(E116,14)="Единовременное",LEFT(E116,9)="Извещение"),"",WORKDAY(J116,10,'Праздники 2026'!$A$5:$A$34))</f>
        <v/>
      </c>
      <c r="N116" s="12" t="str">
        <f aca="true">IF(B116="","",IF(J116="",IF(TODAY()&gt;H116,"Просрочен, ответа нет","В работе"),IF(J116&gt;H116,"Просрочен, ответ отправлен",IF(L116="Отказ","Отказ: исправить и отправить заново","В срок"))))</f>
        <v/>
      </c>
      <c r="O116" s="10"/>
      <c r="P116" s="10"/>
    </row>
    <row r="117" customFormat="false" ht="15" hidden="false" customHeight="false" outlineLevel="0" collapsed="false">
      <c r="A117" s="7" t="str">
        <f aca="false">IF(B117="","",ROW()-7)</f>
        <v/>
      </c>
      <c r="B117" s="8"/>
      <c r="C117" s="9"/>
      <c r="D117" s="10"/>
      <c r="E117" s="10"/>
      <c r="F117" s="10"/>
      <c r="G117" s="7" t="str">
        <f aca="false">IF(B117="","",IF(F117&lt;&gt;"",F117,IFERROR(VLOOKUP(E117,'Сроки по видам'!$A$4:$B$8,2,FALSE()),3)))</f>
        <v/>
      </c>
      <c r="H117" s="11" t="str">
        <f aca="false">IF(B117="","",WORKDAY(B117,G117,'Праздники 2026'!$A$5:$A$34))</f>
        <v/>
      </c>
      <c r="I117" s="12" t="str">
        <f aca="true">IF(OR(B117="",J117&lt;&gt;""),"",NETWORKDAYS(TODAY(),H117,'Праздники 2026'!$A$5:$A$34)-1)</f>
        <v/>
      </c>
      <c r="J117" s="8"/>
      <c r="K117" s="8"/>
      <c r="L117" s="10"/>
      <c r="M117" s="11" t="str">
        <f aca="false">IF(OR(J117="",LEFT(E117,14)="Единовременное",LEFT(E117,9)="Извещение"),"",WORKDAY(J117,10,'Праздники 2026'!$A$5:$A$34))</f>
        <v/>
      </c>
      <c r="N117" s="12" t="str">
        <f aca="true">IF(B117="","",IF(J117="",IF(TODAY()&gt;H117,"Просрочен, ответа нет","В работе"),IF(J117&gt;H117,"Просрочен, ответ отправлен",IF(L117="Отказ","Отказ: исправить и отправить заново","В срок"))))</f>
        <v/>
      </c>
      <c r="O117" s="10"/>
      <c r="P117" s="10"/>
    </row>
    <row r="118" customFormat="false" ht="15" hidden="false" customHeight="false" outlineLevel="0" collapsed="false">
      <c r="A118" s="7" t="str">
        <f aca="false">IF(B118="","",ROW()-7)</f>
        <v/>
      </c>
      <c r="B118" s="8"/>
      <c r="C118" s="9"/>
      <c r="D118" s="10"/>
      <c r="E118" s="10"/>
      <c r="F118" s="10"/>
      <c r="G118" s="7" t="str">
        <f aca="false">IF(B118="","",IF(F118&lt;&gt;"",F118,IFERROR(VLOOKUP(E118,'Сроки по видам'!$A$4:$B$8,2,FALSE()),3)))</f>
        <v/>
      </c>
      <c r="H118" s="11" t="str">
        <f aca="false">IF(B118="","",WORKDAY(B118,G118,'Праздники 2026'!$A$5:$A$34))</f>
        <v/>
      </c>
      <c r="I118" s="12" t="str">
        <f aca="true">IF(OR(B118="",J118&lt;&gt;""),"",NETWORKDAYS(TODAY(),H118,'Праздники 2026'!$A$5:$A$34)-1)</f>
        <v/>
      </c>
      <c r="J118" s="8"/>
      <c r="K118" s="8"/>
      <c r="L118" s="10"/>
      <c r="M118" s="11" t="str">
        <f aca="false">IF(OR(J118="",LEFT(E118,14)="Единовременное",LEFT(E118,9)="Извещение"),"",WORKDAY(J118,10,'Праздники 2026'!$A$5:$A$34))</f>
        <v/>
      </c>
      <c r="N118" s="12" t="str">
        <f aca="true">IF(B118="","",IF(J118="",IF(TODAY()&gt;H118,"Просрочен, ответа нет","В работе"),IF(J118&gt;H118,"Просрочен, ответ отправлен",IF(L118="Отказ","Отказ: исправить и отправить заново","В срок"))))</f>
        <v/>
      </c>
      <c r="O118" s="10"/>
      <c r="P118" s="10"/>
    </row>
    <row r="119" customFormat="false" ht="15" hidden="false" customHeight="false" outlineLevel="0" collapsed="false">
      <c r="A119" s="7" t="str">
        <f aca="false">IF(B119="","",ROW()-7)</f>
        <v/>
      </c>
      <c r="B119" s="8"/>
      <c r="C119" s="9"/>
      <c r="D119" s="10"/>
      <c r="E119" s="10"/>
      <c r="F119" s="10"/>
      <c r="G119" s="7" t="str">
        <f aca="false">IF(B119="","",IF(F119&lt;&gt;"",F119,IFERROR(VLOOKUP(E119,'Сроки по видам'!$A$4:$B$8,2,FALSE()),3)))</f>
        <v/>
      </c>
      <c r="H119" s="11" t="str">
        <f aca="false">IF(B119="","",WORKDAY(B119,G119,'Праздники 2026'!$A$5:$A$34))</f>
        <v/>
      </c>
      <c r="I119" s="12" t="str">
        <f aca="true">IF(OR(B119="",J119&lt;&gt;""),"",NETWORKDAYS(TODAY(),H119,'Праздники 2026'!$A$5:$A$34)-1)</f>
        <v/>
      </c>
      <c r="J119" s="8"/>
      <c r="K119" s="8"/>
      <c r="L119" s="10"/>
      <c r="M119" s="11" t="str">
        <f aca="false">IF(OR(J119="",LEFT(E119,14)="Единовременное",LEFT(E119,9)="Извещение"),"",WORKDAY(J119,10,'Праздники 2026'!$A$5:$A$34))</f>
        <v/>
      </c>
      <c r="N119" s="12" t="str">
        <f aca="true">IF(B119="","",IF(J119="",IF(TODAY()&gt;H119,"Просрочен, ответа нет","В работе"),IF(J119&gt;H119,"Просрочен, ответ отправлен",IF(L119="Отказ","Отказ: исправить и отправить заново","В срок"))))</f>
        <v/>
      </c>
      <c r="O119" s="10"/>
      <c r="P119" s="10"/>
    </row>
    <row r="120" customFormat="false" ht="15" hidden="false" customHeight="false" outlineLevel="0" collapsed="false">
      <c r="A120" s="7" t="str">
        <f aca="false">IF(B120="","",ROW()-7)</f>
        <v/>
      </c>
      <c r="B120" s="8"/>
      <c r="C120" s="9"/>
      <c r="D120" s="10"/>
      <c r="E120" s="10"/>
      <c r="F120" s="10"/>
      <c r="G120" s="7" t="str">
        <f aca="false">IF(B120="","",IF(F120&lt;&gt;"",F120,IFERROR(VLOOKUP(E120,'Сроки по видам'!$A$4:$B$8,2,FALSE()),3)))</f>
        <v/>
      </c>
      <c r="H120" s="11" t="str">
        <f aca="false">IF(B120="","",WORKDAY(B120,G120,'Праздники 2026'!$A$5:$A$34))</f>
        <v/>
      </c>
      <c r="I120" s="12" t="str">
        <f aca="true">IF(OR(B120="",J120&lt;&gt;""),"",NETWORKDAYS(TODAY(),H120,'Праздники 2026'!$A$5:$A$34)-1)</f>
        <v/>
      </c>
      <c r="J120" s="8"/>
      <c r="K120" s="8"/>
      <c r="L120" s="10"/>
      <c r="M120" s="11" t="str">
        <f aca="false">IF(OR(J120="",LEFT(E120,14)="Единовременное",LEFT(E120,9)="Извещение"),"",WORKDAY(J120,10,'Праздники 2026'!$A$5:$A$34))</f>
        <v/>
      </c>
      <c r="N120" s="12" t="str">
        <f aca="true">IF(B120="","",IF(J120="",IF(TODAY()&gt;H120,"Просрочен, ответа нет","В работе"),IF(J120&gt;H120,"Просрочен, ответ отправлен",IF(L120="Отказ","Отказ: исправить и отправить заново","В срок"))))</f>
        <v/>
      </c>
      <c r="O120" s="10"/>
      <c r="P120" s="10"/>
    </row>
    <row r="121" customFormat="false" ht="15" hidden="false" customHeight="false" outlineLevel="0" collapsed="false">
      <c r="A121" s="7" t="str">
        <f aca="false">IF(B121="","",ROW()-7)</f>
        <v/>
      </c>
      <c r="B121" s="8"/>
      <c r="C121" s="9"/>
      <c r="D121" s="10"/>
      <c r="E121" s="10"/>
      <c r="F121" s="10"/>
      <c r="G121" s="7" t="str">
        <f aca="false">IF(B121="","",IF(F121&lt;&gt;"",F121,IFERROR(VLOOKUP(E121,'Сроки по видам'!$A$4:$B$8,2,FALSE()),3)))</f>
        <v/>
      </c>
      <c r="H121" s="11" t="str">
        <f aca="false">IF(B121="","",WORKDAY(B121,G121,'Праздники 2026'!$A$5:$A$34))</f>
        <v/>
      </c>
      <c r="I121" s="12" t="str">
        <f aca="true">IF(OR(B121="",J121&lt;&gt;""),"",NETWORKDAYS(TODAY(),H121,'Праздники 2026'!$A$5:$A$34)-1)</f>
        <v/>
      </c>
      <c r="J121" s="8"/>
      <c r="K121" s="8"/>
      <c r="L121" s="10"/>
      <c r="M121" s="11" t="str">
        <f aca="false">IF(OR(J121="",LEFT(E121,14)="Единовременное",LEFT(E121,9)="Извещение"),"",WORKDAY(J121,10,'Праздники 2026'!$A$5:$A$34))</f>
        <v/>
      </c>
      <c r="N121" s="12" t="str">
        <f aca="true">IF(B121="","",IF(J121="",IF(TODAY()&gt;H121,"Просрочен, ответа нет","В работе"),IF(J121&gt;H121,"Просрочен, ответ отправлен",IF(L121="Отказ","Отказ: исправить и отправить заново","В срок"))))</f>
        <v/>
      </c>
      <c r="O121" s="10"/>
      <c r="P121" s="10"/>
    </row>
    <row r="122" customFormat="false" ht="15" hidden="false" customHeight="false" outlineLevel="0" collapsed="false">
      <c r="A122" s="7" t="str">
        <f aca="false">IF(B122="","",ROW()-7)</f>
        <v/>
      </c>
      <c r="B122" s="8"/>
      <c r="C122" s="9"/>
      <c r="D122" s="10"/>
      <c r="E122" s="10"/>
      <c r="F122" s="10"/>
      <c r="G122" s="7" t="str">
        <f aca="false">IF(B122="","",IF(F122&lt;&gt;"",F122,IFERROR(VLOOKUP(E122,'Сроки по видам'!$A$4:$B$8,2,FALSE()),3)))</f>
        <v/>
      </c>
      <c r="H122" s="11" t="str">
        <f aca="false">IF(B122="","",WORKDAY(B122,G122,'Праздники 2026'!$A$5:$A$34))</f>
        <v/>
      </c>
      <c r="I122" s="12" t="str">
        <f aca="true">IF(OR(B122="",J122&lt;&gt;""),"",NETWORKDAYS(TODAY(),H122,'Праздники 2026'!$A$5:$A$34)-1)</f>
        <v/>
      </c>
      <c r="J122" s="8"/>
      <c r="K122" s="8"/>
      <c r="L122" s="10"/>
      <c r="M122" s="11" t="str">
        <f aca="false">IF(OR(J122="",LEFT(E122,14)="Единовременное",LEFT(E122,9)="Извещение"),"",WORKDAY(J122,10,'Праздники 2026'!$A$5:$A$34))</f>
        <v/>
      </c>
      <c r="N122" s="12" t="str">
        <f aca="true">IF(B122="","",IF(J122="",IF(TODAY()&gt;H122,"Просрочен, ответа нет","В работе"),IF(J122&gt;H122,"Просрочен, ответ отправлен",IF(L122="Отказ","Отказ: исправить и отправить заново","В срок"))))</f>
        <v/>
      </c>
      <c r="O122" s="10"/>
      <c r="P122" s="10"/>
    </row>
    <row r="123" customFormat="false" ht="15" hidden="false" customHeight="false" outlineLevel="0" collapsed="false">
      <c r="A123" s="7" t="str">
        <f aca="false">IF(B123="","",ROW()-7)</f>
        <v/>
      </c>
      <c r="B123" s="8"/>
      <c r="C123" s="9"/>
      <c r="D123" s="10"/>
      <c r="E123" s="10"/>
      <c r="F123" s="10"/>
      <c r="G123" s="7" t="str">
        <f aca="false">IF(B123="","",IF(F123&lt;&gt;"",F123,IFERROR(VLOOKUP(E123,'Сроки по видам'!$A$4:$B$8,2,FALSE()),3)))</f>
        <v/>
      </c>
      <c r="H123" s="11" t="str">
        <f aca="false">IF(B123="","",WORKDAY(B123,G123,'Праздники 2026'!$A$5:$A$34))</f>
        <v/>
      </c>
      <c r="I123" s="12" t="str">
        <f aca="true">IF(OR(B123="",J123&lt;&gt;""),"",NETWORKDAYS(TODAY(),H123,'Праздники 2026'!$A$5:$A$34)-1)</f>
        <v/>
      </c>
      <c r="J123" s="8"/>
      <c r="K123" s="8"/>
      <c r="L123" s="10"/>
      <c r="M123" s="11" t="str">
        <f aca="false">IF(OR(J123="",LEFT(E123,14)="Единовременное",LEFT(E123,9)="Извещение"),"",WORKDAY(J123,10,'Праздники 2026'!$A$5:$A$34))</f>
        <v/>
      </c>
      <c r="N123" s="12" t="str">
        <f aca="true">IF(B123="","",IF(J123="",IF(TODAY()&gt;H123,"Просрочен, ответа нет","В работе"),IF(J123&gt;H123,"Просрочен, ответ отправлен",IF(L123="Отказ","Отказ: исправить и отправить заново","В срок"))))</f>
        <v/>
      </c>
      <c r="O123" s="10"/>
      <c r="P123" s="10"/>
    </row>
    <row r="124" customFormat="false" ht="15" hidden="false" customHeight="false" outlineLevel="0" collapsed="false">
      <c r="A124" s="7" t="str">
        <f aca="false">IF(B124="","",ROW()-7)</f>
        <v/>
      </c>
      <c r="B124" s="8"/>
      <c r="C124" s="9"/>
      <c r="D124" s="10"/>
      <c r="E124" s="10"/>
      <c r="F124" s="10"/>
      <c r="G124" s="7" t="str">
        <f aca="false">IF(B124="","",IF(F124&lt;&gt;"",F124,IFERROR(VLOOKUP(E124,'Сроки по видам'!$A$4:$B$8,2,FALSE()),3)))</f>
        <v/>
      </c>
      <c r="H124" s="11" t="str">
        <f aca="false">IF(B124="","",WORKDAY(B124,G124,'Праздники 2026'!$A$5:$A$34))</f>
        <v/>
      </c>
      <c r="I124" s="12" t="str">
        <f aca="true">IF(OR(B124="",J124&lt;&gt;""),"",NETWORKDAYS(TODAY(),H124,'Праздники 2026'!$A$5:$A$34)-1)</f>
        <v/>
      </c>
      <c r="J124" s="8"/>
      <c r="K124" s="8"/>
      <c r="L124" s="10"/>
      <c r="M124" s="11" t="str">
        <f aca="false">IF(OR(J124="",LEFT(E124,14)="Единовременное",LEFT(E124,9)="Извещение"),"",WORKDAY(J124,10,'Праздники 2026'!$A$5:$A$34))</f>
        <v/>
      </c>
      <c r="N124" s="12" t="str">
        <f aca="true">IF(B124="","",IF(J124="",IF(TODAY()&gt;H124,"Просрочен, ответа нет","В работе"),IF(J124&gt;H124,"Просрочен, ответ отправлен",IF(L124="Отказ","Отказ: исправить и отправить заново","В срок"))))</f>
        <v/>
      </c>
      <c r="O124" s="10"/>
      <c r="P124" s="10"/>
    </row>
    <row r="125" customFormat="false" ht="15" hidden="false" customHeight="false" outlineLevel="0" collapsed="false">
      <c r="A125" s="7" t="str">
        <f aca="false">IF(B125="","",ROW()-7)</f>
        <v/>
      </c>
      <c r="B125" s="8"/>
      <c r="C125" s="9"/>
      <c r="D125" s="10"/>
      <c r="E125" s="10"/>
      <c r="F125" s="10"/>
      <c r="G125" s="7" t="str">
        <f aca="false">IF(B125="","",IF(F125&lt;&gt;"",F125,IFERROR(VLOOKUP(E125,'Сроки по видам'!$A$4:$B$8,2,FALSE()),3)))</f>
        <v/>
      </c>
      <c r="H125" s="11" t="str">
        <f aca="false">IF(B125="","",WORKDAY(B125,G125,'Праздники 2026'!$A$5:$A$34))</f>
        <v/>
      </c>
      <c r="I125" s="12" t="str">
        <f aca="true">IF(OR(B125="",J125&lt;&gt;""),"",NETWORKDAYS(TODAY(),H125,'Праздники 2026'!$A$5:$A$34)-1)</f>
        <v/>
      </c>
      <c r="J125" s="8"/>
      <c r="K125" s="8"/>
      <c r="L125" s="10"/>
      <c r="M125" s="11" t="str">
        <f aca="false">IF(OR(J125="",LEFT(E125,14)="Единовременное",LEFT(E125,9)="Извещение"),"",WORKDAY(J125,10,'Праздники 2026'!$A$5:$A$34))</f>
        <v/>
      </c>
      <c r="N125" s="12" t="str">
        <f aca="true">IF(B125="","",IF(J125="",IF(TODAY()&gt;H125,"Просрочен, ответа нет","В работе"),IF(J125&gt;H125,"Просрочен, ответ отправлен",IF(L125="Отказ","Отказ: исправить и отправить заново","В срок"))))</f>
        <v/>
      </c>
      <c r="O125" s="10"/>
      <c r="P125" s="10"/>
    </row>
    <row r="126" customFormat="false" ht="15" hidden="false" customHeight="false" outlineLevel="0" collapsed="false">
      <c r="A126" s="7" t="str">
        <f aca="false">IF(B126="","",ROW()-7)</f>
        <v/>
      </c>
      <c r="B126" s="8"/>
      <c r="C126" s="9"/>
      <c r="D126" s="10"/>
      <c r="E126" s="10"/>
      <c r="F126" s="10"/>
      <c r="G126" s="7" t="str">
        <f aca="false">IF(B126="","",IF(F126&lt;&gt;"",F126,IFERROR(VLOOKUP(E126,'Сроки по видам'!$A$4:$B$8,2,FALSE()),3)))</f>
        <v/>
      </c>
      <c r="H126" s="11" t="str">
        <f aca="false">IF(B126="","",WORKDAY(B126,G126,'Праздники 2026'!$A$5:$A$34))</f>
        <v/>
      </c>
      <c r="I126" s="12" t="str">
        <f aca="true">IF(OR(B126="",J126&lt;&gt;""),"",NETWORKDAYS(TODAY(),H126,'Праздники 2026'!$A$5:$A$34)-1)</f>
        <v/>
      </c>
      <c r="J126" s="8"/>
      <c r="K126" s="8"/>
      <c r="L126" s="10"/>
      <c r="M126" s="11" t="str">
        <f aca="false">IF(OR(J126="",LEFT(E126,14)="Единовременное",LEFT(E126,9)="Извещение"),"",WORKDAY(J126,10,'Праздники 2026'!$A$5:$A$34))</f>
        <v/>
      </c>
      <c r="N126" s="12" t="str">
        <f aca="true">IF(B126="","",IF(J126="",IF(TODAY()&gt;H126,"Просрочен, ответа нет","В работе"),IF(J126&gt;H126,"Просрочен, ответ отправлен",IF(L126="Отказ","Отказ: исправить и отправить заново","В срок"))))</f>
        <v/>
      </c>
      <c r="O126" s="10"/>
      <c r="P126" s="10"/>
    </row>
    <row r="127" customFormat="false" ht="15" hidden="false" customHeight="false" outlineLevel="0" collapsed="false">
      <c r="A127" s="7" t="str">
        <f aca="false">IF(B127="","",ROW()-7)</f>
        <v/>
      </c>
      <c r="B127" s="8"/>
      <c r="C127" s="9"/>
      <c r="D127" s="10"/>
      <c r="E127" s="10"/>
      <c r="F127" s="10"/>
      <c r="G127" s="7" t="str">
        <f aca="false">IF(B127="","",IF(F127&lt;&gt;"",F127,IFERROR(VLOOKUP(E127,'Сроки по видам'!$A$4:$B$8,2,FALSE()),3)))</f>
        <v/>
      </c>
      <c r="H127" s="11" t="str">
        <f aca="false">IF(B127="","",WORKDAY(B127,G127,'Праздники 2026'!$A$5:$A$34))</f>
        <v/>
      </c>
      <c r="I127" s="12" t="str">
        <f aca="true">IF(OR(B127="",J127&lt;&gt;""),"",NETWORKDAYS(TODAY(),H127,'Праздники 2026'!$A$5:$A$34)-1)</f>
        <v/>
      </c>
      <c r="J127" s="8"/>
      <c r="K127" s="8"/>
      <c r="L127" s="10"/>
      <c r="M127" s="11" t="str">
        <f aca="false">IF(OR(J127="",LEFT(E127,14)="Единовременное",LEFT(E127,9)="Извещение"),"",WORKDAY(J127,10,'Праздники 2026'!$A$5:$A$34))</f>
        <v/>
      </c>
      <c r="N127" s="12" t="str">
        <f aca="true">IF(B127="","",IF(J127="",IF(TODAY()&gt;H127,"Просрочен, ответа нет","В работе"),IF(J127&gt;H127,"Просрочен, ответ отправлен",IF(L127="Отказ","Отказ: исправить и отправить заново","В срок"))))</f>
        <v/>
      </c>
      <c r="O127" s="10"/>
      <c r="P127" s="10"/>
    </row>
    <row r="128" customFormat="false" ht="15" hidden="false" customHeight="false" outlineLevel="0" collapsed="false">
      <c r="A128" s="7" t="str">
        <f aca="false">IF(B128="","",ROW()-7)</f>
        <v/>
      </c>
      <c r="B128" s="8"/>
      <c r="C128" s="9"/>
      <c r="D128" s="10"/>
      <c r="E128" s="10"/>
      <c r="F128" s="10"/>
      <c r="G128" s="7" t="str">
        <f aca="false">IF(B128="","",IF(F128&lt;&gt;"",F128,IFERROR(VLOOKUP(E128,'Сроки по видам'!$A$4:$B$8,2,FALSE()),3)))</f>
        <v/>
      </c>
      <c r="H128" s="11" t="str">
        <f aca="false">IF(B128="","",WORKDAY(B128,G128,'Праздники 2026'!$A$5:$A$34))</f>
        <v/>
      </c>
      <c r="I128" s="12" t="str">
        <f aca="true">IF(OR(B128="",J128&lt;&gt;""),"",NETWORKDAYS(TODAY(),H128,'Праздники 2026'!$A$5:$A$34)-1)</f>
        <v/>
      </c>
      <c r="J128" s="8"/>
      <c r="K128" s="8"/>
      <c r="L128" s="10"/>
      <c r="M128" s="11" t="str">
        <f aca="false">IF(OR(J128="",LEFT(E128,14)="Единовременное",LEFT(E128,9)="Извещение"),"",WORKDAY(J128,10,'Праздники 2026'!$A$5:$A$34))</f>
        <v/>
      </c>
      <c r="N128" s="12" t="str">
        <f aca="true">IF(B128="","",IF(J128="",IF(TODAY()&gt;H128,"Просрочен, ответа нет","В работе"),IF(J128&gt;H128,"Просрочен, ответ отправлен",IF(L128="Отказ","Отказ: исправить и отправить заново","В срок"))))</f>
        <v/>
      </c>
      <c r="O128" s="10"/>
      <c r="P128" s="10"/>
    </row>
    <row r="129" customFormat="false" ht="15" hidden="false" customHeight="false" outlineLevel="0" collapsed="false">
      <c r="A129" s="7" t="str">
        <f aca="false">IF(B129="","",ROW()-7)</f>
        <v/>
      </c>
      <c r="B129" s="8"/>
      <c r="C129" s="9"/>
      <c r="D129" s="10"/>
      <c r="E129" s="10"/>
      <c r="F129" s="10"/>
      <c r="G129" s="7" t="str">
        <f aca="false">IF(B129="","",IF(F129&lt;&gt;"",F129,IFERROR(VLOOKUP(E129,'Сроки по видам'!$A$4:$B$8,2,FALSE()),3)))</f>
        <v/>
      </c>
      <c r="H129" s="11" t="str">
        <f aca="false">IF(B129="","",WORKDAY(B129,G129,'Праздники 2026'!$A$5:$A$34))</f>
        <v/>
      </c>
      <c r="I129" s="12" t="str">
        <f aca="true">IF(OR(B129="",J129&lt;&gt;""),"",NETWORKDAYS(TODAY(),H129,'Праздники 2026'!$A$5:$A$34)-1)</f>
        <v/>
      </c>
      <c r="J129" s="8"/>
      <c r="K129" s="8"/>
      <c r="L129" s="10"/>
      <c r="M129" s="11" t="str">
        <f aca="false">IF(OR(J129="",LEFT(E129,14)="Единовременное",LEFT(E129,9)="Извещение"),"",WORKDAY(J129,10,'Праздники 2026'!$A$5:$A$34))</f>
        <v/>
      </c>
      <c r="N129" s="12" t="str">
        <f aca="true">IF(B129="","",IF(J129="",IF(TODAY()&gt;H129,"Просрочен, ответа нет","В работе"),IF(J129&gt;H129,"Просрочен, ответ отправлен",IF(L129="Отказ","Отказ: исправить и отправить заново","В срок"))))</f>
        <v/>
      </c>
      <c r="O129" s="10"/>
      <c r="P129" s="10"/>
    </row>
    <row r="130" customFormat="false" ht="15" hidden="false" customHeight="false" outlineLevel="0" collapsed="false">
      <c r="A130" s="7" t="str">
        <f aca="false">IF(B130="","",ROW()-7)</f>
        <v/>
      </c>
      <c r="B130" s="8"/>
      <c r="C130" s="9"/>
      <c r="D130" s="10"/>
      <c r="E130" s="10"/>
      <c r="F130" s="10"/>
      <c r="G130" s="7" t="str">
        <f aca="false">IF(B130="","",IF(F130&lt;&gt;"",F130,IFERROR(VLOOKUP(E130,'Сроки по видам'!$A$4:$B$8,2,FALSE()),3)))</f>
        <v/>
      </c>
      <c r="H130" s="11" t="str">
        <f aca="false">IF(B130="","",WORKDAY(B130,G130,'Праздники 2026'!$A$5:$A$34))</f>
        <v/>
      </c>
      <c r="I130" s="12" t="str">
        <f aca="true">IF(OR(B130="",J130&lt;&gt;""),"",NETWORKDAYS(TODAY(),H130,'Праздники 2026'!$A$5:$A$34)-1)</f>
        <v/>
      </c>
      <c r="J130" s="8"/>
      <c r="K130" s="8"/>
      <c r="L130" s="10"/>
      <c r="M130" s="11" t="str">
        <f aca="false">IF(OR(J130="",LEFT(E130,14)="Единовременное",LEFT(E130,9)="Извещение"),"",WORKDAY(J130,10,'Праздники 2026'!$A$5:$A$34))</f>
        <v/>
      </c>
      <c r="N130" s="12" t="str">
        <f aca="true">IF(B130="","",IF(J130="",IF(TODAY()&gt;H130,"Просрочен, ответа нет","В работе"),IF(J130&gt;H130,"Просрочен, ответ отправлен",IF(L130="Отказ","Отказ: исправить и отправить заново","В срок"))))</f>
        <v/>
      </c>
      <c r="O130" s="10"/>
      <c r="P130" s="10"/>
    </row>
    <row r="131" customFormat="false" ht="15" hidden="false" customHeight="false" outlineLevel="0" collapsed="false">
      <c r="A131" s="7" t="str">
        <f aca="false">IF(B131="","",ROW()-7)</f>
        <v/>
      </c>
      <c r="B131" s="8"/>
      <c r="C131" s="9"/>
      <c r="D131" s="10"/>
      <c r="E131" s="10"/>
      <c r="F131" s="10"/>
      <c r="G131" s="7" t="str">
        <f aca="false">IF(B131="","",IF(F131&lt;&gt;"",F131,IFERROR(VLOOKUP(E131,'Сроки по видам'!$A$4:$B$8,2,FALSE()),3)))</f>
        <v/>
      </c>
      <c r="H131" s="11" t="str">
        <f aca="false">IF(B131="","",WORKDAY(B131,G131,'Праздники 2026'!$A$5:$A$34))</f>
        <v/>
      </c>
      <c r="I131" s="12" t="str">
        <f aca="true">IF(OR(B131="",J131&lt;&gt;""),"",NETWORKDAYS(TODAY(),H131,'Праздники 2026'!$A$5:$A$34)-1)</f>
        <v/>
      </c>
      <c r="J131" s="8"/>
      <c r="K131" s="8"/>
      <c r="L131" s="10"/>
      <c r="M131" s="11" t="str">
        <f aca="false">IF(OR(J131="",LEFT(E131,14)="Единовременное",LEFT(E131,9)="Извещение"),"",WORKDAY(J131,10,'Праздники 2026'!$A$5:$A$34))</f>
        <v/>
      </c>
      <c r="N131" s="12" t="str">
        <f aca="true">IF(B131="","",IF(J131="",IF(TODAY()&gt;H131,"Просрочен, ответа нет","В работе"),IF(J131&gt;H131,"Просрочен, ответ отправлен",IF(L131="Отказ","Отказ: исправить и отправить заново","В срок"))))</f>
        <v/>
      </c>
      <c r="O131" s="10"/>
      <c r="P131" s="10"/>
    </row>
    <row r="132" customFormat="false" ht="15" hidden="false" customHeight="false" outlineLevel="0" collapsed="false">
      <c r="A132" s="7" t="str">
        <f aca="false">IF(B132="","",ROW()-7)</f>
        <v/>
      </c>
      <c r="B132" s="8"/>
      <c r="C132" s="9"/>
      <c r="D132" s="10"/>
      <c r="E132" s="10"/>
      <c r="F132" s="10"/>
      <c r="G132" s="7" t="str">
        <f aca="false">IF(B132="","",IF(F132&lt;&gt;"",F132,IFERROR(VLOOKUP(E132,'Сроки по видам'!$A$4:$B$8,2,FALSE()),3)))</f>
        <v/>
      </c>
      <c r="H132" s="11" t="str">
        <f aca="false">IF(B132="","",WORKDAY(B132,G132,'Праздники 2026'!$A$5:$A$34))</f>
        <v/>
      </c>
      <c r="I132" s="12" t="str">
        <f aca="true">IF(OR(B132="",J132&lt;&gt;""),"",NETWORKDAYS(TODAY(),H132,'Праздники 2026'!$A$5:$A$34)-1)</f>
        <v/>
      </c>
      <c r="J132" s="8"/>
      <c r="K132" s="8"/>
      <c r="L132" s="10"/>
      <c r="M132" s="11" t="str">
        <f aca="false">IF(OR(J132="",LEFT(E132,14)="Единовременное",LEFT(E132,9)="Извещение"),"",WORKDAY(J132,10,'Праздники 2026'!$A$5:$A$34))</f>
        <v/>
      </c>
      <c r="N132" s="12" t="str">
        <f aca="true">IF(B132="","",IF(J132="",IF(TODAY()&gt;H132,"Просрочен, ответа нет","В работе"),IF(J132&gt;H132,"Просрочен, ответ отправлен",IF(L132="Отказ","Отказ: исправить и отправить заново","В срок"))))</f>
        <v/>
      </c>
      <c r="O132" s="10"/>
      <c r="P132" s="10"/>
    </row>
    <row r="133" customFormat="false" ht="15" hidden="false" customHeight="false" outlineLevel="0" collapsed="false">
      <c r="A133" s="7" t="str">
        <f aca="false">IF(B133="","",ROW()-7)</f>
        <v/>
      </c>
      <c r="B133" s="8"/>
      <c r="C133" s="9"/>
      <c r="D133" s="10"/>
      <c r="E133" s="10"/>
      <c r="F133" s="10"/>
      <c r="G133" s="7" t="str">
        <f aca="false">IF(B133="","",IF(F133&lt;&gt;"",F133,IFERROR(VLOOKUP(E133,'Сроки по видам'!$A$4:$B$8,2,FALSE()),3)))</f>
        <v/>
      </c>
      <c r="H133" s="11" t="str">
        <f aca="false">IF(B133="","",WORKDAY(B133,G133,'Праздники 2026'!$A$5:$A$34))</f>
        <v/>
      </c>
      <c r="I133" s="12" t="str">
        <f aca="true">IF(OR(B133="",J133&lt;&gt;""),"",NETWORKDAYS(TODAY(),H133,'Праздники 2026'!$A$5:$A$34)-1)</f>
        <v/>
      </c>
      <c r="J133" s="8"/>
      <c r="K133" s="8"/>
      <c r="L133" s="10"/>
      <c r="M133" s="11" t="str">
        <f aca="false">IF(OR(J133="",LEFT(E133,14)="Единовременное",LEFT(E133,9)="Извещение"),"",WORKDAY(J133,10,'Праздники 2026'!$A$5:$A$34))</f>
        <v/>
      </c>
      <c r="N133" s="12" t="str">
        <f aca="true">IF(B133="","",IF(J133="",IF(TODAY()&gt;H133,"Просрочен, ответа нет","В работе"),IF(J133&gt;H133,"Просрочен, ответ отправлен",IF(L133="Отказ","Отказ: исправить и отправить заново","В срок"))))</f>
        <v/>
      </c>
      <c r="O133" s="10"/>
      <c r="P133" s="10"/>
    </row>
    <row r="134" customFormat="false" ht="15" hidden="false" customHeight="false" outlineLevel="0" collapsed="false">
      <c r="A134" s="7" t="str">
        <f aca="false">IF(B134="","",ROW()-7)</f>
        <v/>
      </c>
      <c r="B134" s="8"/>
      <c r="C134" s="9"/>
      <c r="D134" s="10"/>
      <c r="E134" s="10"/>
      <c r="F134" s="10"/>
      <c r="G134" s="7" t="str">
        <f aca="false">IF(B134="","",IF(F134&lt;&gt;"",F134,IFERROR(VLOOKUP(E134,'Сроки по видам'!$A$4:$B$8,2,FALSE()),3)))</f>
        <v/>
      </c>
      <c r="H134" s="11" t="str">
        <f aca="false">IF(B134="","",WORKDAY(B134,G134,'Праздники 2026'!$A$5:$A$34))</f>
        <v/>
      </c>
      <c r="I134" s="12" t="str">
        <f aca="true">IF(OR(B134="",J134&lt;&gt;""),"",NETWORKDAYS(TODAY(),H134,'Праздники 2026'!$A$5:$A$34)-1)</f>
        <v/>
      </c>
      <c r="J134" s="8"/>
      <c r="K134" s="8"/>
      <c r="L134" s="10"/>
      <c r="M134" s="11" t="str">
        <f aca="false">IF(OR(J134="",LEFT(E134,14)="Единовременное",LEFT(E134,9)="Извещение"),"",WORKDAY(J134,10,'Праздники 2026'!$A$5:$A$34))</f>
        <v/>
      </c>
      <c r="N134" s="12" t="str">
        <f aca="true">IF(B134="","",IF(J134="",IF(TODAY()&gt;H134,"Просрочен, ответа нет","В работе"),IF(J134&gt;H134,"Просрочен, ответ отправлен",IF(L134="Отказ","Отказ: исправить и отправить заново","В срок"))))</f>
        <v/>
      </c>
      <c r="O134" s="10"/>
      <c r="P134" s="10"/>
    </row>
    <row r="135" customFormat="false" ht="15" hidden="false" customHeight="false" outlineLevel="0" collapsed="false">
      <c r="A135" s="7" t="str">
        <f aca="false">IF(B135="","",ROW()-7)</f>
        <v/>
      </c>
      <c r="B135" s="8"/>
      <c r="C135" s="9"/>
      <c r="D135" s="10"/>
      <c r="E135" s="10"/>
      <c r="F135" s="10"/>
      <c r="G135" s="7" t="str">
        <f aca="false">IF(B135="","",IF(F135&lt;&gt;"",F135,IFERROR(VLOOKUP(E135,'Сроки по видам'!$A$4:$B$8,2,FALSE()),3)))</f>
        <v/>
      </c>
      <c r="H135" s="11" t="str">
        <f aca="false">IF(B135="","",WORKDAY(B135,G135,'Праздники 2026'!$A$5:$A$34))</f>
        <v/>
      </c>
      <c r="I135" s="12" t="str">
        <f aca="true">IF(OR(B135="",J135&lt;&gt;""),"",NETWORKDAYS(TODAY(),H135,'Праздники 2026'!$A$5:$A$34)-1)</f>
        <v/>
      </c>
      <c r="J135" s="8"/>
      <c r="K135" s="8"/>
      <c r="L135" s="10"/>
      <c r="M135" s="11" t="str">
        <f aca="false">IF(OR(J135="",LEFT(E135,14)="Единовременное",LEFT(E135,9)="Извещение"),"",WORKDAY(J135,10,'Праздники 2026'!$A$5:$A$34))</f>
        <v/>
      </c>
      <c r="N135" s="12" t="str">
        <f aca="true">IF(B135="","",IF(J135="",IF(TODAY()&gt;H135,"Просрочен, ответа нет","В работе"),IF(J135&gt;H135,"Просрочен, ответ отправлен",IF(L135="Отказ","Отказ: исправить и отправить заново","В срок"))))</f>
        <v/>
      </c>
      <c r="O135" s="10"/>
      <c r="P135" s="10"/>
    </row>
    <row r="136" customFormat="false" ht="15" hidden="false" customHeight="false" outlineLevel="0" collapsed="false">
      <c r="A136" s="7" t="str">
        <f aca="false">IF(B136="","",ROW()-7)</f>
        <v/>
      </c>
      <c r="B136" s="8"/>
      <c r="C136" s="9"/>
      <c r="D136" s="10"/>
      <c r="E136" s="10"/>
      <c r="F136" s="10"/>
      <c r="G136" s="7" t="str">
        <f aca="false">IF(B136="","",IF(F136&lt;&gt;"",F136,IFERROR(VLOOKUP(E136,'Сроки по видам'!$A$4:$B$8,2,FALSE()),3)))</f>
        <v/>
      </c>
      <c r="H136" s="11" t="str">
        <f aca="false">IF(B136="","",WORKDAY(B136,G136,'Праздники 2026'!$A$5:$A$34))</f>
        <v/>
      </c>
      <c r="I136" s="12" t="str">
        <f aca="true">IF(OR(B136="",J136&lt;&gt;""),"",NETWORKDAYS(TODAY(),H136,'Праздники 2026'!$A$5:$A$34)-1)</f>
        <v/>
      </c>
      <c r="J136" s="8"/>
      <c r="K136" s="8"/>
      <c r="L136" s="10"/>
      <c r="M136" s="11" t="str">
        <f aca="false">IF(OR(J136="",LEFT(E136,14)="Единовременное",LEFT(E136,9)="Извещение"),"",WORKDAY(J136,10,'Праздники 2026'!$A$5:$A$34))</f>
        <v/>
      </c>
      <c r="N136" s="12" t="str">
        <f aca="true">IF(B136="","",IF(J136="",IF(TODAY()&gt;H136,"Просрочен, ответа нет","В работе"),IF(J136&gt;H136,"Просрочен, ответ отправлен",IF(L136="Отказ","Отказ: исправить и отправить заново","В срок"))))</f>
        <v/>
      </c>
      <c r="O136" s="10"/>
      <c r="P136" s="10"/>
    </row>
    <row r="137" customFormat="false" ht="15" hidden="false" customHeight="false" outlineLevel="0" collapsed="false">
      <c r="A137" s="7" t="str">
        <f aca="false">IF(B137="","",ROW()-7)</f>
        <v/>
      </c>
      <c r="B137" s="8"/>
      <c r="C137" s="9"/>
      <c r="D137" s="10"/>
      <c r="E137" s="10"/>
      <c r="F137" s="10"/>
      <c r="G137" s="7" t="str">
        <f aca="false">IF(B137="","",IF(F137&lt;&gt;"",F137,IFERROR(VLOOKUP(E137,'Сроки по видам'!$A$4:$B$8,2,FALSE()),3)))</f>
        <v/>
      </c>
      <c r="H137" s="11" t="str">
        <f aca="false">IF(B137="","",WORKDAY(B137,G137,'Праздники 2026'!$A$5:$A$34))</f>
        <v/>
      </c>
      <c r="I137" s="12" t="str">
        <f aca="true">IF(OR(B137="",J137&lt;&gt;""),"",NETWORKDAYS(TODAY(),H137,'Праздники 2026'!$A$5:$A$34)-1)</f>
        <v/>
      </c>
      <c r="J137" s="8"/>
      <c r="K137" s="8"/>
      <c r="L137" s="10"/>
      <c r="M137" s="11" t="str">
        <f aca="false">IF(OR(J137="",LEFT(E137,14)="Единовременное",LEFT(E137,9)="Извещение"),"",WORKDAY(J137,10,'Праздники 2026'!$A$5:$A$34))</f>
        <v/>
      </c>
      <c r="N137" s="12" t="str">
        <f aca="true">IF(B137="","",IF(J137="",IF(TODAY()&gt;H137,"Просрочен, ответа нет","В работе"),IF(J137&gt;H137,"Просрочен, ответ отправлен",IF(L137="Отказ","Отказ: исправить и отправить заново","В срок"))))</f>
        <v/>
      </c>
      <c r="O137" s="10"/>
      <c r="P137" s="10"/>
    </row>
    <row r="138" customFormat="false" ht="15" hidden="false" customHeight="false" outlineLevel="0" collapsed="false">
      <c r="A138" s="7" t="str">
        <f aca="false">IF(B138="","",ROW()-7)</f>
        <v/>
      </c>
      <c r="B138" s="8"/>
      <c r="C138" s="9"/>
      <c r="D138" s="10"/>
      <c r="E138" s="10"/>
      <c r="F138" s="10"/>
      <c r="G138" s="7" t="str">
        <f aca="false">IF(B138="","",IF(F138&lt;&gt;"",F138,IFERROR(VLOOKUP(E138,'Сроки по видам'!$A$4:$B$8,2,FALSE()),3)))</f>
        <v/>
      </c>
      <c r="H138" s="11" t="str">
        <f aca="false">IF(B138="","",WORKDAY(B138,G138,'Праздники 2026'!$A$5:$A$34))</f>
        <v/>
      </c>
      <c r="I138" s="12" t="str">
        <f aca="true">IF(OR(B138="",J138&lt;&gt;""),"",NETWORKDAYS(TODAY(),H138,'Праздники 2026'!$A$5:$A$34)-1)</f>
        <v/>
      </c>
      <c r="J138" s="8"/>
      <c r="K138" s="8"/>
      <c r="L138" s="10"/>
      <c r="M138" s="11" t="str">
        <f aca="false">IF(OR(J138="",LEFT(E138,14)="Единовременное",LEFT(E138,9)="Извещение"),"",WORKDAY(J138,10,'Праздники 2026'!$A$5:$A$34))</f>
        <v/>
      </c>
      <c r="N138" s="12" t="str">
        <f aca="true">IF(B138="","",IF(J138="",IF(TODAY()&gt;H138,"Просрочен, ответа нет","В работе"),IF(J138&gt;H138,"Просрочен, ответ отправлен",IF(L138="Отказ","Отказ: исправить и отправить заново","В срок"))))</f>
        <v/>
      </c>
      <c r="O138" s="10"/>
      <c r="P138" s="10"/>
    </row>
    <row r="139" customFormat="false" ht="15" hidden="false" customHeight="false" outlineLevel="0" collapsed="false">
      <c r="A139" s="7" t="str">
        <f aca="false">IF(B139="","",ROW()-7)</f>
        <v/>
      </c>
      <c r="B139" s="8"/>
      <c r="C139" s="9"/>
      <c r="D139" s="10"/>
      <c r="E139" s="10"/>
      <c r="F139" s="10"/>
      <c r="G139" s="7" t="str">
        <f aca="false">IF(B139="","",IF(F139&lt;&gt;"",F139,IFERROR(VLOOKUP(E139,'Сроки по видам'!$A$4:$B$8,2,FALSE()),3)))</f>
        <v/>
      </c>
      <c r="H139" s="11" t="str">
        <f aca="false">IF(B139="","",WORKDAY(B139,G139,'Праздники 2026'!$A$5:$A$34))</f>
        <v/>
      </c>
      <c r="I139" s="12" t="str">
        <f aca="true">IF(OR(B139="",J139&lt;&gt;""),"",NETWORKDAYS(TODAY(),H139,'Праздники 2026'!$A$5:$A$34)-1)</f>
        <v/>
      </c>
      <c r="J139" s="8"/>
      <c r="K139" s="8"/>
      <c r="L139" s="10"/>
      <c r="M139" s="11" t="str">
        <f aca="false">IF(OR(J139="",LEFT(E139,14)="Единовременное",LEFT(E139,9)="Извещение"),"",WORKDAY(J139,10,'Праздники 2026'!$A$5:$A$34))</f>
        <v/>
      </c>
      <c r="N139" s="12" t="str">
        <f aca="true">IF(B139="","",IF(J139="",IF(TODAY()&gt;H139,"Просрочен, ответа нет","В работе"),IF(J139&gt;H139,"Просрочен, ответ отправлен",IF(L139="Отказ","Отказ: исправить и отправить заново","В срок"))))</f>
        <v/>
      </c>
      <c r="O139" s="10"/>
      <c r="P139" s="10"/>
    </row>
    <row r="140" customFormat="false" ht="15" hidden="false" customHeight="false" outlineLevel="0" collapsed="false">
      <c r="A140" s="7" t="str">
        <f aca="false">IF(B140="","",ROW()-7)</f>
        <v/>
      </c>
      <c r="B140" s="8"/>
      <c r="C140" s="9"/>
      <c r="D140" s="10"/>
      <c r="E140" s="10"/>
      <c r="F140" s="10"/>
      <c r="G140" s="7" t="str">
        <f aca="false">IF(B140="","",IF(F140&lt;&gt;"",F140,IFERROR(VLOOKUP(E140,'Сроки по видам'!$A$4:$B$8,2,FALSE()),3)))</f>
        <v/>
      </c>
      <c r="H140" s="11" t="str">
        <f aca="false">IF(B140="","",WORKDAY(B140,G140,'Праздники 2026'!$A$5:$A$34))</f>
        <v/>
      </c>
      <c r="I140" s="12" t="str">
        <f aca="true">IF(OR(B140="",J140&lt;&gt;""),"",NETWORKDAYS(TODAY(),H140,'Праздники 2026'!$A$5:$A$34)-1)</f>
        <v/>
      </c>
      <c r="J140" s="8"/>
      <c r="K140" s="8"/>
      <c r="L140" s="10"/>
      <c r="M140" s="11" t="str">
        <f aca="false">IF(OR(J140="",LEFT(E140,14)="Единовременное",LEFT(E140,9)="Извещение"),"",WORKDAY(J140,10,'Праздники 2026'!$A$5:$A$34))</f>
        <v/>
      </c>
      <c r="N140" s="12" t="str">
        <f aca="true">IF(B140="","",IF(J140="",IF(TODAY()&gt;H140,"Просрочен, ответа нет","В работе"),IF(J140&gt;H140,"Просрочен, ответ отправлен",IF(L140="Отказ","Отказ: исправить и отправить заново","В срок"))))</f>
        <v/>
      </c>
      <c r="O140" s="10"/>
      <c r="P140" s="10"/>
    </row>
    <row r="141" customFormat="false" ht="15" hidden="false" customHeight="false" outlineLevel="0" collapsed="false">
      <c r="A141" s="7" t="str">
        <f aca="false">IF(B141="","",ROW()-7)</f>
        <v/>
      </c>
      <c r="B141" s="8"/>
      <c r="C141" s="9"/>
      <c r="D141" s="10"/>
      <c r="E141" s="10"/>
      <c r="F141" s="10"/>
      <c r="G141" s="7" t="str">
        <f aca="false">IF(B141="","",IF(F141&lt;&gt;"",F141,IFERROR(VLOOKUP(E141,'Сроки по видам'!$A$4:$B$8,2,FALSE()),3)))</f>
        <v/>
      </c>
      <c r="H141" s="11" t="str">
        <f aca="false">IF(B141="","",WORKDAY(B141,G141,'Праздники 2026'!$A$5:$A$34))</f>
        <v/>
      </c>
      <c r="I141" s="12" t="str">
        <f aca="true">IF(OR(B141="",J141&lt;&gt;""),"",NETWORKDAYS(TODAY(),H141,'Праздники 2026'!$A$5:$A$34)-1)</f>
        <v/>
      </c>
      <c r="J141" s="8"/>
      <c r="K141" s="8"/>
      <c r="L141" s="10"/>
      <c r="M141" s="11" t="str">
        <f aca="false">IF(OR(J141="",LEFT(E141,14)="Единовременное",LEFT(E141,9)="Извещение"),"",WORKDAY(J141,10,'Праздники 2026'!$A$5:$A$34))</f>
        <v/>
      </c>
      <c r="N141" s="12" t="str">
        <f aca="true">IF(B141="","",IF(J141="",IF(TODAY()&gt;H141,"Просрочен, ответа нет","В работе"),IF(J141&gt;H141,"Просрочен, ответ отправлен",IF(L141="Отказ","Отказ: исправить и отправить заново","В срок"))))</f>
        <v/>
      </c>
      <c r="O141" s="10"/>
      <c r="P141" s="10"/>
    </row>
    <row r="142" customFormat="false" ht="15" hidden="false" customHeight="false" outlineLevel="0" collapsed="false">
      <c r="A142" s="7" t="str">
        <f aca="false">IF(B142="","",ROW()-7)</f>
        <v/>
      </c>
      <c r="B142" s="8"/>
      <c r="C142" s="9"/>
      <c r="D142" s="10"/>
      <c r="E142" s="10"/>
      <c r="F142" s="10"/>
      <c r="G142" s="7" t="str">
        <f aca="false">IF(B142="","",IF(F142&lt;&gt;"",F142,IFERROR(VLOOKUP(E142,'Сроки по видам'!$A$4:$B$8,2,FALSE()),3)))</f>
        <v/>
      </c>
      <c r="H142" s="11" t="str">
        <f aca="false">IF(B142="","",WORKDAY(B142,G142,'Праздники 2026'!$A$5:$A$34))</f>
        <v/>
      </c>
      <c r="I142" s="12" t="str">
        <f aca="true">IF(OR(B142="",J142&lt;&gt;""),"",NETWORKDAYS(TODAY(),H142,'Праздники 2026'!$A$5:$A$34)-1)</f>
        <v/>
      </c>
      <c r="J142" s="8"/>
      <c r="K142" s="8"/>
      <c r="L142" s="10"/>
      <c r="M142" s="11" t="str">
        <f aca="false">IF(OR(J142="",LEFT(E142,14)="Единовременное",LEFT(E142,9)="Извещение"),"",WORKDAY(J142,10,'Праздники 2026'!$A$5:$A$34))</f>
        <v/>
      </c>
      <c r="N142" s="12" t="str">
        <f aca="true">IF(B142="","",IF(J142="",IF(TODAY()&gt;H142,"Просрочен, ответа нет","В работе"),IF(J142&gt;H142,"Просрочен, ответ отправлен",IF(L142="Отказ","Отказ: исправить и отправить заново","В срок"))))</f>
        <v/>
      </c>
      <c r="O142" s="10"/>
      <c r="P142" s="10"/>
    </row>
    <row r="143" customFormat="false" ht="15" hidden="false" customHeight="false" outlineLevel="0" collapsed="false">
      <c r="A143" s="7" t="str">
        <f aca="false">IF(B143="","",ROW()-7)</f>
        <v/>
      </c>
      <c r="B143" s="8"/>
      <c r="C143" s="9"/>
      <c r="D143" s="10"/>
      <c r="E143" s="10"/>
      <c r="F143" s="10"/>
      <c r="G143" s="7" t="str">
        <f aca="false">IF(B143="","",IF(F143&lt;&gt;"",F143,IFERROR(VLOOKUP(E143,'Сроки по видам'!$A$4:$B$8,2,FALSE()),3)))</f>
        <v/>
      </c>
      <c r="H143" s="11" t="str">
        <f aca="false">IF(B143="","",WORKDAY(B143,G143,'Праздники 2026'!$A$5:$A$34))</f>
        <v/>
      </c>
      <c r="I143" s="12" t="str">
        <f aca="true">IF(OR(B143="",J143&lt;&gt;""),"",NETWORKDAYS(TODAY(),H143,'Праздники 2026'!$A$5:$A$34)-1)</f>
        <v/>
      </c>
      <c r="J143" s="8"/>
      <c r="K143" s="8"/>
      <c r="L143" s="10"/>
      <c r="M143" s="11" t="str">
        <f aca="false">IF(OR(J143="",LEFT(E143,14)="Единовременное",LEFT(E143,9)="Извещение"),"",WORKDAY(J143,10,'Праздники 2026'!$A$5:$A$34))</f>
        <v/>
      </c>
      <c r="N143" s="12" t="str">
        <f aca="true">IF(B143="","",IF(J143="",IF(TODAY()&gt;H143,"Просрочен, ответа нет","В работе"),IF(J143&gt;H143,"Просрочен, ответ отправлен",IF(L143="Отказ","Отказ: исправить и отправить заново","В срок"))))</f>
        <v/>
      </c>
      <c r="O143" s="10"/>
      <c r="P143" s="10"/>
    </row>
    <row r="144" customFormat="false" ht="15" hidden="false" customHeight="false" outlineLevel="0" collapsed="false">
      <c r="A144" s="7" t="str">
        <f aca="false">IF(B144="","",ROW()-7)</f>
        <v/>
      </c>
      <c r="B144" s="8"/>
      <c r="C144" s="9"/>
      <c r="D144" s="10"/>
      <c r="E144" s="10"/>
      <c r="F144" s="10"/>
      <c r="G144" s="7" t="str">
        <f aca="false">IF(B144="","",IF(F144&lt;&gt;"",F144,IFERROR(VLOOKUP(E144,'Сроки по видам'!$A$4:$B$8,2,FALSE()),3)))</f>
        <v/>
      </c>
      <c r="H144" s="11" t="str">
        <f aca="false">IF(B144="","",WORKDAY(B144,G144,'Праздники 2026'!$A$5:$A$34))</f>
        <v/>
      </c>
      <c r="I144" s="12" t="str">
        <f aca="true">IF(OR(B144="",J144&lt;&gt;""),"",NETWORKDAYS(TODAY(),H144,'Праздники 2026'!$A$5:$A$34)-1)</f>
        <v/>
      </c>
      <c r="J144" s="8"/>
      <c r="K144" s="8"/>
      <c r="L144" s="10"/>
      <c r="M144" s="11" t="str">
        <f aca="false">IF(OR(J144="",LEFT(E144,14)="Единовременное",LEFT(E144,9)="Извещение"),"",WORKDAY(J144,10,'Праздники 2026'!$A$5:$A$34))</f>
        <v/>
      </c>
      <c r="N144" s="12" t="str">
        <f aca="true">IF(B144="","",IF(J144="",IF(TODAY()&gt;H144,"Просрочен, ответа нет","В работе"),IF(J144&gt;H144,"Просрочен, ответ отправлен",IF(L144="Отказ","Отказ: исправить и отправить заново","В срок"))))</f>
        <v/>
      </c>
      <c r="O144" s="10"/>
      <c r="P144" s="10"/>
    </row>
    <row r="145" customFormat="false" ht="15" hidden="false" customHeight="false" outlineLevel="0" collapsed="false">
      <c r="A145" s="7" t="str">
        <f aca="false">IF(B145="","",ROW()-7)</f>
        <v/>
      </c>
      <c r="B145" s="8"/>
      <c r="C145" s="9"/>
      <c r="D145" s="10"/>
      <c r="E145" s="10"/>
      <c r="F145" s="10"/>
      <c r="G145" s="7" t="str">
        <f aca="false">IF(B145="","",IF(F145&lt;&gt;"",F145,IFERROR(VLOOKUP(E145,'Сроки по видам'!$A$4:$B$8,2,FALSE()),3)))</f>
        <v/>
      </c>
      <c r="H145" s="11" t="str">
        <f aca="false">IF(B145="","",WORKDAY(B145,G145,'Праздники 2026'!$A$5:$A$34))</f>
        <v/>
      </c>
      <c r="I145" s="12" t="str">
        <f aca="true">IF(OR(B145="",J145&lt;&gt;""),"",NETWORKDAYS(TODAY(),H145,'Праздники 2026'!$A$5:$A$34)-1)</f>
        <v/>
      </c>
      <c r="J145" s="8"/>
      <c r="K145" s="8"/>
      <c r="L145" s="10"/>
      <c r="M145" s="11" t="str">
        <f aca="false">IF(OR(J145="",LEFT(E145,14)="Единовременное",LEFT(E145,9)="Извещение"),"",WORKDAY(J145,10,'Праздники 2026'!$A$5:$A$34))</f>
        <v/>
      </c>
      <c r="N145" s="12" t="str">
        <f aca="true">IF(B145="","",IF(J145="",IF(TODAY()&gt;H145,"Просрочен, ответа нет","В работе"),IF(J145&gt;H145,"Просрочен, ответ отправлен",IF(L145="Отказ","Отказ: исправить и отправить заново","В срок"))))</f>
        <v/>
      </c>
      <c r="O145" s="10"/>
      <c r="P145" s="10"/>
    </row>
    <row r="146" customFormat="false" ht="15" hidden="false" customHeight="false" outlineLevel="0" collapsed="false">
      <c r="A146" s="7" t="str">
        <f aca="false">IF(B146="","",ROW()-7)</f>
        <v/>
      </c>
      <c r="B146" s="8"/>
      <c r="C146" s="9"/>
      <c r="D146" s="10"/>
      <c r="E146" s="10"/>
      <c r="F146" s="10"/>
      <c r="G146" s="7" t="str">
        <f aca="false">IF(B146="","",IF(F146&lt;&gt;"",F146,IFERROR(VLOOKUP(E146,'Сроки по видам'!$A$4:$B$8,2,FALSE()),3)))</f>
        <v/>
      </c>
      <c r="H146" s="11" t="str">
        <f aca="false">IF(B146="","",WORKDAY(B146,G146,'Праздники 2026'!$A$5:$A$34))</f>
        <v/>
      </c>
      <c r="I146" s="12" t="str">
        <f aca="true">IF(OR(B146="",J146&lt;&gt;""),"",NETWORKDAYS(TODAY(),H146,'Праздники 2026'!$A$5:$A$34)-1)</f>
        <v/>
      </c>
      <c r="J146" s="8"/>
      <c r="K146" s="8"/>
      <c r="L146" s="10"/>
      <c r="M146" s="11" t="str">
        <f aca="false">IF(OR(J146="",LEFT(E146,14)="Единовременное",LEFT(E146,9)="Извещение"),"",WORKDAY(J146,10,'Праздники 2026'!$A$5:$A$34))</f>
        <v/>
      </c>
      <c r="N146" s="12" t="str">
        <f aca="true">IF(B146="","",IF(J146="",IF(TODAY()&gt;H146,"Просрочен, ответа нет","В работе"),IF(J146&gt;H146,"Просрочен, ответ отправлен",IF(L146="Отказ","Отказ: исправить и отправить заново","В срок"))))</f>
        <v/>
      </c>
      <c r="O146" s="10"/>
      <c r="P146" s="10"/>
    </row>
    <row r="147" customFormat="false" ht="15" hidden="false" customHeight="false" outlineLevel="0" collapsed="false">
      <c r="A147" s="7" t="str">
        <f aca="false">IF(B147="","",ROW()-7)</f>
        <v/>
      </c>
      <c r="B147" s="8"/>
      <c r="C147" s="9"/>
      <c r="D147" s="10"/>
      <c r="E147" s="10"/>
      <c r="F147" s="10"/>
      <c r="G147" s="7" t="str">
        <f aca="false">IF(B147="","",IF(F147&lt;&gt;"",F147,IFERROR(VLOOKUP(E147,'Сроки по видам'!$A$4:$B$8,2,FALSE()),3)))</f>
        <v/>
      </c>
      <c r="H147" s="11" t="str">
        <f aca="false">IF(B147="","",WORKDAY(B147,G147,'Праздники 2026'!$A$5:$A$34))</f>
        <v/>
      </c>
      <c r="I147" s="12" t="str">
        <f aca="true">IF(OR(B147="",J147&lt;&gt;""),"",NETWORKDAYS(TODAY(),H147,'Праздники 2026'!$A$5:$A$34)-1)</f>
        <v/>
      </c>
      <c r="J147" s="8"/>
      <c r="K147" s="8"/>
      <c r="L147" s="10"/>
      <c r="M147" s="11" t="str">
        <f aca="false">IF(OR(J147="",LEFT(E147,14)="Единовременное",LEFT(E147,9)="Извещение"),"",WORKDAY(J147,10,'Праздники 2026'!$A$5:$A$34))</f>
        <v/>
      </c>
      <c r="N147" s="12" t="str">
        <f aca="true">IF(B147="","",IF(J147="",IF(TODAY()&gt;H147,"Просрочен, ответа нет","В работе"),IF(J147&gt;H147,"Просрочен, ответ отправлен",IF(L147="Отказ","Отказ: исправить и отправить заново","В срок"))))</f>
        <v/>
      </c>
      <c r="O147" s="10"/>
      <c r="P147" s="10"/>
    </row>
    <row r="148" customFormat="false" ht="15" hidden="false" customHeight="false" outlineLevel="0" collapsed="false">
      <c r="A148" s="7" t="str">
        <f aca="false">IF(B148="","",ROW()-7)</f>
        <v/>
      </c>
      <c r="B148" s="8"/>
      <c r="C148" s="9"/>
      <c r="D148" s="10"/>
      <c r="E148" s="10"/>
      <c r="F148" s="10"/>
      <c r="G148" s="7" t="str">
        <f aca="false">IF(B148="","",IF(F148&lt;&gt;"",F148,IFERROR(VLOOKUP(E148,'Сроки по видам'!$A$4:$B$8,2,FALSE()),3)))</f>
        <v/>
      </c>
      <c r="H148" s="11" t="str">
        <f aca="false">IF(B148="","",WORKDAY(B148,G148,'Праздники 2026'!$A$5:$A$34))</f>
        <v/>
      </c>
      <c r="I148" s="12" t="str">
        <f aca="true">IF(OR(B148="",J148&lt;&gt;""),"",NETWORKDAYS(TODAY(),H148,'Праздники 2026'!$A$5:$A$34)-1)</f>
        <v/>
      </c>
      <c r="J148" s="8"/>
      <c r="K148" s="8"/>
      <c r="L148" s="10"/>
      <c r="M148" s="11" t="str">
        <f aca="false">IF(OR(J148="",LEFT(E148,14)="Единовременное",LEFT(E148,9)="Извещение"),"",WORKDAY(J148,10,'Праздники 2026'!$A$5:$A$34))</f>
        <v/>
      </c>
      <c r="N148" s="12" t="str">
        <f aca="true">IF(B148="","",IF(J148="",IF(TODAY()&gt;H148,"Просрочен, ответа нет","В работе"),IF(J148&gt;H148,"Просрочен, ответ отправлен",IF(L148="Отказ","Отказ: исправить и отправить заново","В срок"))))</f>
        <v/>
      </c>
      <c r="O148" s="10"/>
      <c r="P148" s="10"/>
    </row>
    <row r="149" customFormat="false" ht="15" hidden="false" customHeight="false" outlineLevel="0" collapsed="false">
      <c r="A149" s="7" t="str">
        <f aca="false">IF(B149="","",ROW()-7)</f>
        <v/>
      </c>
      <c r="B149" s="8"/>
      <c r="C149" s="9"/>
      <c r="D149" s="10"/>
      <c r="E149" s="10"/>
      <c r="F149" s="10"/>
      <c r="G149" s="7" t="str">
        <f aca="false">IF(B149="","",IF(F149&lt;&gt;"",F149,IFERROR(VLOOKUP(E149,'Сроки по видам'!$A$4:$B$8,2,FALSE()),3)))</f>
        <v/>
      </c>
      <c r="H149" s="11" t="str">
        <f aca="false">IF(B149="","",WORKDAY(B149,G149,'Праздники 2026'!$A$5:$A$34))</f>
        <v/>
      </c>
      <c r="I149" s="12" t="str">
        <f aca="true">IF(OR(B149="",J149&lt;&gt;""),"",NETWORKDAYS(TODAY(),H149,'Праздники 2026'!$A$5:$A$34)-1)</f>
        <v/>
      </c>
      <c r="J149" s="8"/>
      <c r="K149" s="8"/>
      <c r="L149" s="10"/>
      <c r="M149" s="11" t="str">
        <f aca="false">IF(OR(J149="",LEFT(E149,14)="Единовременное",LEFT(E149,9)="Извещение"),"",WORKDAY(J149,10,'Праздники 2026'!$A$5:$A$34))</f>
        <v/>
      </c>
      <c r="N149" s="12" t="str">
        <f aca="true">IF(B149="","",IF(J149="",IF(TODAY()&gt;H149,"Просрочен, ответа нет","В работе"),IF(J149&gt;H149,"Просрочен, ответ отправлен",IF(L149="Отказ","Отказ: исправить и отправить заново","В срок"))))</f>
        <v/>
      </c>
      <c r="O149" s="10"/>
      <c r="P149" s="10"/>
    </row>
    <row r="150" customFormat="false" ht="15" hidden="false" customHeight="false" outlineLevel="0" collapsed="false">
      <c r="A150" s="7" t="str">
        <f aca="false">IF(B150="","",ROW()-7)</f>
        <v/>
      </c>
      <c r="B150" s="8"/>
      <c r="C150" s="9"/>
      <c r="D150" s="10"/>
      <c r="E150" s="10"/>
      <c r="F150" s="10"/>
      <c r="G150" s="7" t="str">
        <f aca="false">IF(B150="","",IF(F150&lt;&gt;"",F150,IFERROR(VLOOKUP(E150,'Сроки по видам'!$A$4:$B$8,2,FALSE()),3)))</f>
        <v/>
      </c>
      <c r="H150" s="11" t="str">
        <f aca="false">IF(B150="","",WORKDAY(B150,G150,'Праздники 2026'!$A$5:$A$34))</f>
        <v/>
      </c>
      <c r="I150" s="12" t="str">
        <f aca="true">IF(OR(B150="",J150&lt;&gt;""),"",NETWORKDAYS(TODAY(),H150,'Праздники 2026'!$A$5:$A$34)-1)</f>
        <v/>
      </c>
      <c r="J150" s="8"/>
      <c r="K150" s="8"/>
      <c r="L150" s="10"/>
      <c r="M150" s="11" t="str">
        <f aca="false">IF(OR(J150="",LEFT(E150,14)="Единовременное",LEFT(E150,9)="Извещение"),"",WORKDAY(J150,10,'Праздники 2026'!$A$5:$A$34))</f>
        <v/>
      </c>
      <c r="N150" s="12" t="str">
        <f aca="true">IF(B150="","",IF(J150="",IF(TODAY()&gt;H150,"Просрочен, ответа нет","В работе"),IF(J150&gt;H150,"Просрочен, ответ отправлен",IF(L150="Отказ","Отказ: исправить и отправить заново","В срок"))))</f>
        <v/>
      </c>
      <c r="O150" s="10"/>
      <c r="P150" s="10"/>
    </row>
    <row r="151" customFormat="false" ht="15" hidden="false" customHeight="false" outlineLevel="0" collapsed="false">
      <c r="A151" s="7" t="str">
        <f aca="false">IF(B151="","",ROW()-7)</f>
        <v/>
      </c>
      <c r="B151" s="8"/>
      <c r="C151" s="9"/>
      <c r="D151" s="10"/>
      <c r="E151" s="10"/>
      <c r="F151" s="10"/>
      <c r="G151" s="7" t="str">
        <f aca="false">IF(B151="","",IF(F151&lt;&gt;"",F151,IFERROR(VLOOKUP(E151,'Сроки по видам'!$A$4:$B$8,2,FALSE()),3)))</f>
        <v/>
      </c>
      <c r="H151" s="11" t="str">
        <f aca="false">IF(B151="","",WORKDAY(B151,G151,'Праздники 2026'!$A$5:$A$34))</f>
        <v/>
      </c>
      <c r="I151" s="12" t="str">
        <f aca="true">IF(OR(B151="",J151&lt;&gt;""),"",NETWORKDAYS(TODAY(),H151,'Праздники 2026'!$A$5:$A$34)-1)</f>
        <v/>
      </c>
      <c r="J151" s="8"/>
      <c r="K151" s="8"/>
      <c r="L151" s="10"/>
      <c r="M151" s="11" t="str">
        <f aca="false">IF(OR(J151="",LEFT(E151,14)="Единовременное",LEFT(E151,9)="Извещение"),"",WORKDAY(J151,10,'Праздники 2026'!$A$5:$A$34))</f>
        <v/>
      </c>
      <c r="N151" s="12" t="str">
        <f aca="true">IF(B151="","",IF(J151="",IF(TODAY()&gt;H151,"Просрочен, ответа нет","В работе"),IF(J151&gt;H151,"Просрочен, ответ отправлен",IF(L151="Отказ","Отказ: исправить и отправить заново","В срок"))))</f>
        <v/>
      </c>
      <c r="O151" s="10"/>
      <c r="P151" s="10"/>
    </row>
    <row r="152" customFormat="false" ht="15" hidden="false" customHeight="false" outlineLevel="0" collapsed="false">
      <c r="A152" s="7" t="str">
        <f aca="false">IF(B152="","",ROW()-7)</f>
        <v/>
      </c>
      <c r="B152" s="8"/>
      <c r="C152" s="9"/>
      <c r="D152" s="10"/>
      <c r="E152" s="10"/>
      <c r="F152" s="10"/>
      <c r="G152" s="7" t="str">
        <f aca="false">IF(B152="","",IF(F152&lt;&gt;"",F152,IFERROR(VLOOKUP(E152,'Сроки по видам'!$A$4:$B$8,2,FALSE()),3)))</f>
        <v/>
      </c>
      <c r="H152" s="11" t="str">
        <f aca="false">IF(B152="","",WORKDAY(B152,G152,'Праздники 2026'!$A$5:$A$34))</f>
        <v/>
      </c>
      <c r="I152" s="12" t="str">
        <f aca="true">IF(OR(B152="",J152&lt;&gt;""),"",NETWORKDAYS(TODAY(),H152,'Праздники 2026'!$A$5:$A$34)-1)</f>
        <v/>
      </c>
      <c r="J152" s="8"/>
      <c r="K152" s="8"/>
      <c r="L152" s="10"/>
      <c r="M152" s="11" t="str">
        <f aca="false">IF(OR(J152="",LEFT(E152,14)="Единовременное",LEFT(E152,9)="Извещение"),"",WORKDAY(J152,10,'Праздники 2026'!$A$5:$A$34))</f>
        <v/>
      </c>
      <c r="N152" s="12" t="str">
        <f aca="true">IF(B152="","",IF(J152="",IF(TODAY()&gt;H152,"Просрочен, ответа нет","В работе"),IF(J152&gt;H152,"Просрочен, ответ отправлен",IF(L152="Отказ","Отказ: исправить и отправить заново","В срок"))))</f>
        <v/>
      </c>
      <c r="O152" s="10"/>
      <c r="P152" s="10"/>
    </row>
    <row r="153" customFormat="false" ht="15" hidden="false" customHeight="false" outlineLevel="0" collapsed="false">
      <c r="A153" s="7" t="str">
        <f aca="false">IF(B153="","",ROW()-7)</f>
        <v/>
      </c>
      <c r="B153" s="8"/>
      <c r="C153" s="9"/>
      <c r="D153" s="10"/>
      <c r="E153" s="10"/>
      <c r="F153" s="10"/>
      <c r="G153" s="7" t="str">
        <f aca="false">IF(B153="","",IF(F153&lt;&gt;"",F153,IFERROR(VLOOKUP(E153,'Сроки по видам'!$A$4:$B$8,2,FALSE()),3)))</f>
        <v/>
      </c>
      <c r="H153" s="11" t="str">
        <f aca="false">IF(B153="","",WORKDAY(B153,G153,'Праздники 2026'!$A$5:$A$34))</f>
        <v/>
      </c>
      <c r="I153" s="12" t="str">
        <f aca="true">IF(OR(B153="",J153&lt;&gt;""),"",NETWORKDAYS(TODAY(),H153,'Праздники 2026'!$A$5:$A$34)-1)</f>
        <v/>
      </c>
      <c r="J153" s="8"/>
      <c r="K153" s="8"/>
      <c r="L153" s="10"/>
      <c r="M153" s="11" t="str">
        <f aca="false">IF(OR(J153="",LEFT(E153,14)="Единовременное",LEFT(E153,9)="Извещение"),"",WORKDAY(J153,10,'Праздники 2026'!$A$5:$A$34))</f>
        <v/>
      </c>
      <c r="N153" s="12" t="str">
        <f aca="true">IF(B153="","",IF(J153="",IF(TODAY()&gt;H153,"Просрочен, ответа нет","В работе"),IF(J153&gt;H153,"Просрочен, ответ отправлен",IF(L153="Отказ","Отказ: исправить и отправить заново","В срок"))))</f>
        <v/>
      </c>
      <c r="O153" s="10"/>
      <c r="P153" s="10"/>
    </row>
    <row r="154" customFormat="false" ht="15" hidden="false" customHeight="false" outlineLevel="0" collapsed="false">
      <c r="A154" s="7" t="str">
        <f aca="false">IF(B154="","",ROW()-7)</f>
        <v/>
      </c>
      <c r="B154" s="8"/>
      <c r="C154" s="9"/>
      <c r="D154" s="10"/>
      <c r="E154" s="10"/>
      <c r="F154" s="10"/>
      <c r="G154" s="7" t="str">
        <f aca="false">IF(B154="","",IF(F154&lt;&gt;"",F154,IFERROR(VLOOKUP(E154,'Сроки по видам'!$A$4:$B$8,2,FALSE()),3)))</f>
        <v/>
      </c>
      <c r="H154" s="11" t="str">
        <f aca="false">IF(B154="","",WORKDAY(B154,G154,'Праздники 2026'!$A$5:$A$34))</f>
        <v/>
      </c>
      <c r="I154" s="12" t="str">
        <f aca="true">IF(OR(B154="",J154&lt;&gt;""),"",NETWORKDAYS(TODAY(),H154,'Праздники 2026'!$A$5:$A$34)-1)</f>
        <v/>
      </c>
      <c r="J154" s="8"/>
      <c r="K154" s="8"/>
      <c r="L154" s="10"/>
      <c r="M154" s="11" t="str">
        <f aca="false">IF(OR(J154="",LEFT(E154,14)="Единовременное",LEFT(E154,9)="Извещение"),"",WORKDAY(J154,10,'Праздники 2026'!$A$5:$A$34))</f>
        <v/>
      </c>
      <c r="N154" s="12" t="str">
        <f aca="true">IF(B154="","",IF(J154="",IF(TODAY()&gt;H154,"Просрочен, ответа нет","В работе"),IF(J154&gt;H154,"Просрочен, ответ отправлен",IF(L154="Отказ","Отказ: исправить и отправить заново","В срок"))))</f>
        <v/>
      </c>
      <c r="O154" s="10"/>
      <c r="P154" s="10"/>
    </row>
    <row r="155" customFormat="false" ht="15" hidden="false" customHeight="false" outlineLevel="0" collapsed="false">
      <c r="A155" s="7" t="str">
        <f aca="false">IF(B155="","",ROW()-7)</f>
        <v/>
      </c>
      <c r="B155" s="8"/>
      <c r="C155" s="9"/>
      <c r="D155" s="10"/>
      <c r="E155" s="10"/>
      <c r="F155" s="10"/>
      <c r="G155" s="7" t="str">
        <f aca="false">IF(B155="","",IF(F155&lt;&gt;"",F155,IFERROR(VLOOKUP(E155,'Сроки по видам'!$A$4:$B$8,2,FALSE()),3)))</f>
        <v/>
      </c>
      <c r="H155" s="11" t="str">
        <f aca="false">IF(B155="","",WORKDAY(B155,G155,'Праздники 2026'!$A$5:$A$34))</f>
        <v/>
      </c>
      <c r="I155" s="12" t="str">
        <f aca="true">IF(OR(B155="",J155&lt;&gt;""),"",NETWORKDAYS(TODAY(),H155,'Праздники 2026'!$A$5:$A$34)-1)</f>
        <v/>
      </c>
      <c r="J155" s="8"/>
      <c r="K155" s="8"/>
      <c r="L155" s="10"/>
      <c r="M155" s="11" t="str">
        <f aca="false">IF(OR(J155="",LEFT(E155,14)="Единовременное",LEFT(E155,9)="Извещение"),"",WORKDAY(J155,10,'Праздники 2026'!$A$5:$A$34))</f>
        <v/>
      </c>
      <c r="N155" s="12" t="str">
        <f aca="true">IF(B155="","",IF(J155="",IF(TODAY()&gt;H155,"Просрочен, ответа нет","В работе"),IF(J155&gt;H155,"Просрочен, ответ отправлен",IF(L155="Отказ","Отказ: исправить и отправить заново","В срок"))))</f>
        <v/>
      </c>
      <c r="O155" s="10"/>
      <c r="P155" s="10"/>
    </row>
    <row r="156" customFormat="false" ht="15" hidden="false" customHeight="false" outlineLevel="0" collapsed="false">
      <c r="A156" s="7" t="str">
        <f aca="false">IF(B156="","",ROW()-7)</f>
        <v/>
      </c>
      <c r="B156" s="8"/>
      <c r="C156" s="9"/>
      <c r="D156" s="10"/>
      <c r="E156" s="10"/>
      <c r="F156" s="10"/>
      <c r="G156" s="7" t="str">
        <f aca="false">IF(B156="","",IF(F156&lt;&gt;"",F156,IFERROR(VLOOKUP(E156,'Сроки по видам'!$A$4:$B$8,2,FALSE()),3)))</f>
        <v/>
      </c>
      <c r="H156" s="11" t="str">
        <f aca="false">IF(B156="","",WORKDAY(B156,G156,'Праздники 2026'!$A$5:$A$34))</f>
        <v/>
      </c>
      <c r="I156" s="12" t="str">
        <f aca="true">IF(OR(B156="",J156&lt;&gt;""),"",NETWORKDAYS(TODAY(),H156,'Праздники 2026'!$A$5:$A$34)-1)</f>
        <v/>
      </c>
      <c r="J156" s="8"/>
      <c r="K156" s="8"/>
      <c r="L156" s="10"/>
      <c r="M156" s="11" t="str">
        <f aca="false">IF(OR(J156="",LEFT(E156,14)="Единовременное",LEFT(E156,9)="Извещение"),"",WORKDAY(J156,10,'Праздники 2026'!$A$5:$A$34))</f>
        <v/>
      </c>
      <c r="N156" s="12" t="str">
        <f aca="true">IF(B156="","",IF(J156="",IF(TODAY()&gt;H156,"Просрочен, ответа нет","В работе"),IF(J156&gt;H156,"Просрочен, ответ отправлен",IF(L156="Отказ","Отказ: исправить и отправить заново","В срок"))))</f>
        <v/>
      </c>
      <c r="O156" s="10"/>
      <c r="P156" s="10"/>
    </row>
    <row r="157" customFormat="false" ht="15" hidden="false" customHeight="false" outlineLevel="0" collapsed="false">
      <c r="A157" s="7" t="str">
        <f aca="false">IF(B157="","",ROW()-7)</f>
        <v/>
      </c>
      <c r="B157" s="8"/>
      <c r="C157" s="9"/>
      <c r="D157" s="10"/>
      <c r="E157" s="10"/>
      <c r="F157" s="10"/>
      <c r="G157" s="7" t="str">
        <f aca="false">IF(B157="","",IF(F157&lt;&gt;"",F157,IFERROR(VLOOKUP(E157,'Сроки по видам'!$A$4:$B$8,2,FALSE()),3)))</f>
        <v/>
      </c>
      <c r="H157" s="11" t="str">
        <f aca="false">IF(B157="","",WORKDAY(B157,G157,'Праздники 2026'!$A$5:$A$34))</f>
        <v/>
      </c>
      <c r="I157" s="12" t="str">
        <f aca="true">IF(OR(B157="",J157&lt;&gt;""),"",NETWORKDAYS(TODAY(),H157,'Праздники 2026'!$A$5:$A$34)-1)</f>
        <v/>
      </c>
      <c r="J157" s="8"/>
      <c r="K157" s="8"/>
      <c r="L157" s="10"/>
      <c r="M157" s="11" t="str">
        <f aca="false">IF(OR(J157="",LEFT(E157,14)="Единовременное",LEFT(E157,9)="Извещение"),"",WORKDAY(J157,10,'Праздники 2026'!$A$5:$A$34))</f>
        <v/>
      </c>
      <c r="N157" s="12" t="str">
        <f aca="true">IF(B157="","",IF(J157="",IF(TODAY()&gt;H157,"Просрочен, ответа нет","В работе"),IF(J157&gt;H157,"Просрочен, ответ отправлен",IF(L157="Отказ","Отказ: исправить и отправить заново","В срок"))))</f>
        <v/>
      </c>
      <c r="O157" s="10"/>
      <c r="P157" s="10"/>
    </row>
    <row r="158" customFormat="false" ht="15" hidden="false" customHeight="false" outlineLevel="0" collapsed="false">
      <c r="A158" s="7" t="str">
        <f aca="false">IF(B158="","",ROW()-7)</f>
        <v/>
      </c>
      <c r="B158" s="8"/>
      <c r="C158" s="9"/>
      <c r="D158" s="10"/>
      <c r="E158" s="10"/>
      <c r="F158" s="10"/>
      <c r="G158" s="7" t="str">
        <f aca="false">IF(B158="","",IF(F158&lt;&gt;"",F158,IFERROR(VLOOKUP(E158,'Сроки по видам'!$A$4:$B$8,2,FALSE()),3)))</f>
        <v/>
      </c>
      <c r="H158" s="11" t="str">
        <f aca="false">IF(B158="","",WORKDAY(B158,G158,'Праздники 2026'!$A$5:$A$34))</f>
        <v/>
      </c>
      <c r="I158" s="12" t="str">
        <f aca="true">IF(OR(B158="",J158&lt;&gt;""),"",NETWORKDAYS(TODAY(),H158,'Праздники 2026'!$A$5:$A$34)-1)</f>
        <v/>
      </c>
      <c r="J158" s="8"/>
      <c r="K158" s="8"/>
      <c r="L158" s="10"/>
      <c r="M158" s="11" t="str">
        <f aca="false">IF(OR(J158="",LEFT(E158,14)="Единовременное",LEFT(E158,9)="Извещение"),"",WORKDAY(J158,10,'Праздники 2026'!$A$5:$A$34))</f>
        <v/>
      </c>
      <c r="N158" s="12" t="str">
        <f aca="true">IF(B158="","",IF(J158="",IF(TODAY()&gt;H158,"Просрочен, ответа нет","В работе"),IF(J158&gt;H158,"Просрочен, ответ отправлен",IF(L158="Отказ","Отказ: исправить и отправить заново","В срок"))))</f>
        <v/>
      </c>
      <c r="O158" s="10"/>
      <c r="P158" s="10"/>
    </row>
    <row r="159" customFormat="false" ht="15" hidden="false" customHeight="false" outlineLevel="0" collapsed="false">
      <c r="A159" s="7" t="str">
        <f aca="false">IF(B159="","",ROW()-7)</f>
        <v/>
      </c>
      <c r="B159" s="8"/>
      <c r="C159" s="9"/>
      <c r="D159" s="10"/>
      <c r="E159" s="10"/>
      <c r="F159" s="10"/>
      <c r="G159" s="7" t="str">
        <f aca="false">IF(B159="","",IF(F159&lt;&gt;"",F159,IFERROR(VLOOKUP(E159,'Сроки по видам'!$A$4:$B$8,2,FALSE()),3)))</f>
        <v/>
      </c>
      <c r="H159" s="11" t="str">
        <f aca="false">IF(B159="","",WORKDAY(B159,G159,'Праздники 2026'!$A$5:$A$34))</f>
        <v/>
      </c>
      <c r="I159" s="12" t="str">
        <f aca="true">IF(OR(B159="",J159&lt;&gt;""),"",NETWORKDAYS(TODAY(),H159,'Праздники 2026'!$A$5:$A$34)-1)</f>
        <v/>
      </c>
      <c r="J159" s="8"/>
      <c r="K159" s="8"/>
      <c r="L159" s="10"/>
      <c r="M159" s="11" t="str">
        <f aca="false">IF(OR(J159="",LEFT(E159,14)="Единовременное",LEFT(E159,9)="Извещение"),"",WORKDAY(J159,10,'Праздники 2026'!$A$5:$A$34))</f>
        <v/>
      </c>
      <c r="N159" s="12" t="str">
        <f aca="true">IF(B159="","",IF(J159="",IF(TODAY()&gt;H159,"Просрочен, ответа нет","В работе"),IF(J159&gt;H159,"Просрочен, ответ отправлен",IF(L159="Отказ","Отказ: исправить и отправить заново","В срок"))))</f>
        <v/>
      </c>
      <c r="O159" s="10"/>
      <c r="P159" s="10"/>
    </row>
    <row r="160" customFormat="false" ht="15" hidden="false" customHeight="false" outlineLevel="0" collapsed="false">
      <c r="A160" s="7" t="str">
        <f aca="false">IF(B160="","",ROW()-7)</f>
        <v/>
      </c>
      <c r="B160" s="8"/>
      <c r="C160" s="9"/>
      <c r="D160" s="10"/>
      <c r="E160" s="10"/>
      <c r="F160" s="10"/>
      <c r="G160" s="7" t="str">
        <f aca="false">IF(B160="","",IF(F160&lt;&gt;"",F160,IFERROR(VLOOKUP(E160,'Сроки по видам'!$A$4:$B$8,2,FALSE()),3)))</f>
        <v/>
      </c>
      <c r="H160" s="11" t="str">
        <f aca="false">IF(B160="","",WORKDAY(B160,G160,'Праздники 2026'!$A$5:$A$34))</f>
        <v/>
      </c>
      <c r="I160" s="12" t="str">
        <f aca="true">IF(OR(B160="",J160&lt;&gt;""),"",NETWORKDAYS(TODAY(),H160,'Праздники 2026'!$A$5:$A$34)-1)</f>
        <v/>
      </c>
      <c r="J160" s="8"/>
      <c r="K160" s="8"/>
      <c r="L160" s="10"/>
      <c r="M160" s="11" t="str">
        <f aca="false">IF(OR(J160="",LEFT(E160,14)="Единовременное",LEFT(E160,9)="Извещение"),"",WORKDAY(J160,10,'Праздники 2026'!$A$5:$A$34))</f>
        <v/>
      </c>
      <c r="N160" s="12" t="str">
        <f aca="true">IF(B160="","",IF(J160="",IF(TODAY()&gt;H160,"Просрочен, ответа нет","В работе"),IF(J160&gt;H160,"Просрочен, ответ отправлен",IF(L160="Отказ","Отказ: исправить и отправить заново","В срок"))))</f>
        <v/>
      </c>
      <c r="O160" s="10"/>
      <c r="P160" s="10"/>
    </row>
    <row r="161" customFormat="false" ht="15" hidden="false" customHeight="false" outlineLevel="0" collapsed="false">
      <c r="A161" s="7" t="str">
        <f aca="false">IF(B161="","",ROW()-7)</f>
        <v/>
      </c>
      <c r="B161" s="8"/>
      <c r="C161" s="9"/>
      <c r="D161" s="10"/>
      <c r="E161" s="10"/>
      <c r="F161" s="10"/>
      <c r="G161" s="7" t="str">
        <f aca="false">IF(B161="","",IF(F161&lt;&gt;"",F161,IFERROR(VLOOKUP(E161,'Сроки по видам'!$A$4:$B$8,2,FALSE()),3)))</f>
        <v/>
      </c>
      <c r="H161" s="11" t="str">
        <f aca="false">IF(B161="","",WORKDAY(B161,G161,'Праздники 2026'!$A$5:$A$34))</f>
        <v/>
      </c>
      <c r="I161" s="12" t="str">
        <f aca="true">IF(OR(B161="",J161&lt;&gt;""),"",NETWORKDAYS(TODAY(),H161,'Праздники 2026'!$A$5:$A$34)-1)</f>
        <v/>
      </c>
      <c r="J161" s="8"/>
      <c r="K161" s="8"/>
      <c r="L161" s="10"/>
      <c r="M161" s="11" t="str">
        <f aca="false">IF(OR(J161="",LEFT(E161,14)="Единовременное",LEFT(E161,9)="Извещение"),"",WORKDAY(J161,10,'Праздники 2026'!$A$5:$A$34))</f>
        <v/>
      </c>
      <c r="N161" s="12" t="str">
        <f aca="true">IF(B161="","",IF(J161="",IF(TODAY()&gt;H161,"Просрочен, ответа нет","В работе"),IF(J161&gt;H161,"Просрочен, ответ отправлен",IF(L161="Отказ","Отказ: исправить и отправить заново","В срок"))))</f>
        <v/>
      </c>
      <c r="O161" s="10"/>
      <c r="P161" s="10"/>
    </row>
    <row r="162" customFormat="false" ht="15" hidden="false" customHeight="false" outlineLevel="0" collapsed="false">
      <c r="A162" s="7" t="str">
        <f aca="false">IF(B162="","",ROW()-7)</f>
        <v/>
      </c>
      <c r="B162" s="8"/>
      <c r="C162" s="9"/>
      <c r="D162" s="10"/>
      <c r="E162" s="10"/>
      <c r="F162" s="10"/>
      <c r="G162" s="7" t="str">
        <f aca="false">IF(B162="","",IF(F162&lt;&gt;"",F162,IFERROR(VLOOKUP(E162,'Сроки по видам'!$A$4:$B$8,2,FALSE()),3)))</f>
        <v/>
      </c>
      <c r="H162" s="11" t="str">
        <f aca="false">IF(B162="","",WORKDAY(B162,G162,'Праздники 2026'!$A$5:$A$34))</f>
        <v/>
      </c>
      <c r="I162" s="12" t="str">
        <f aca="true">IF(OR(B162="",J162&lt;&gt;""),"",NETWORKDAYS(TODAY(),H162,'Праздники 2026'!$A$5:$A$34)-1)</f>
        <v/>
      </c>
      <c r="J162" s="8"/>
      <c r="K162" s="8"/>
      <c r="L162" s="10"/>
      <c r="M162" s="11" t="str">
        <f aca="false">IF(OR(J162="",LEFT(E162,14)="Единовременное",LEFT(E162,9)="Извещение"),"",WORKDAY(J162,10,'Праздники 2026'!$A$5:$A$34))</f>
        <v/>
      </c>
      <c r="N162" s="12" t="str">
        <f aca="true">IF(B162="","",IF(J162="",IF(TODAY()&gt;H162,"Просрочен, ответа нет","В работе"),IF(J162&gt;H162,"Просрочен, ответ отправлен",IF(L162="Отказ","Отказ: исправить и отправить заново","В срок"))))</f>
        <v/>
      </c>
      <c r="O162" s="10"/>
      <c r="P162" s="10"/>
    </row>
    <row r="163" customFormat="false" ht="15" hidden="false" customHeight="false" outlineLevel="0" collapsed="false">
      <c r="A163" s="7" t="str">
        <f aca="false">IF(B163="","",ROW()-7)</f>
        <v/>
      </c>
      <c r="B163" s="8"/>
      <c r="C163" s="9"/>
      <c r="D163" s="10"/>
      <c r="E163" s="10"/>
      <c r="F163" s="10"/>
      <c r="G163" s="7" t="str">
        <f aca="false">IF(B163="","",IF(F163&lt;&gt;"",F163,IFERROR(VLOOKUP(E163,'Сроки по видам'!$A$4:$B$8,2,FALSE()),3)))</f>
        <v/>
      </c>
      <c r="H163" s="11" t="str">
        <f aca="false">IF(B163="","",WORKDAY(B163,G163,'Праздники 2026'!$A$5:$A$34))</f>
        <v/>
      </c>
      <c r="I163" s="12" t="str">
        <f aca="true">IF(OR(B163="",J163&lt;&gt;""),"",NETWORKDAYS(TODAY(),H163,'Праздники 2026'!$A$5:$A$34)-1)</f>
        <v/>
      </c>
      <c r="J163" s="8"/>
      <c r="K163" s="8"/>
      <c r="L163" s="10"/>
      <c r="M163" s="11" t="str">
        <f aca="false">IF(OR(J163="",LEFT(E163,14)="Единовременное",LEFT(E163,9)="Извещение"),"",WORKDAY(J163,10,'Праздники 2026'!$A$5:$A$34))</f>
        <v/>
      </c>
      <c r="N163" s="12" t="str">
        <f aca="true">IF(B163="","",IF(J163="",IF(TODAY()&gt;H163,"Просрочен, ответа нет","В работе"),IF(J163&gt;H163,"Просрочен, ответ отправлен",IF(L163="Отказ","Отказ: исправить и отправить заново","В срок"))))</f>
        <v/>
      </c>
      <c r="O163" s="10"/>
      <c r="P163" s="10"/>
    </row>
    <row r="164" customFormat="false" ht="15" hidden="false" customHeight="false" outlineLevel="0" collapsed="false">
      <c r="A164" s="7" t="str">
        <f aca="false">IF(B164="","",ROW()-7)</f>
        <v/>
      </c>
      <c r="B164" s="8"/>
      <c r="C164" s="9"/>
      <c r="D164" s="10"/>
      <c r="E164" s="10"/>
      <c r="F164" s="10"/>
      <c r="G164" s="7" t="str">
        <f aca="false">IF(B164="","",IF(F164&lt;&gt;"",F164,IFERROR(VLOOKUP(E164,'Сроки по видам'!$A$4:$B$8,2,FALSE()),3)))</f>
        <v/>
      </c>
      <c r="H164" s="11" t="str">
        <f aca="false">IF(B164="","",WORKDAY(B164,G164,'Праздники 2026'!$A$5:$A$34))</f>
        <v/>
      </c>
      <c r="I164" s="12" t="str">
        <f aca="true">IF(OR(B164="",J164&lt;&gt;""),"",NETWORKDAYS(TODAY(),H164,'Праздники 2026'!$A$5:$A$34)-1)</f>
        <v/>
      </c>
      <c r="J164" s="8"/>
      <c r="K164" s="8"/>
      <c r="L164" s="10"/>
      <c r="M164" s="11" t="str">
        <f aca="false">IF(OR(J164="",LEFT(E164,14)="Единовременное",LEFT(E164,9)="Извещение"),"",WORKDAY(J164,10,'Праздники 2026'!$A$5:$A$34))</f>
        <v/>
      </c>
      <c r="N164" s="12" t="str">
        <f aca="true">IF(B164="","",IF(J164="",IF(TODAY()&gt;H164,"Просрочен, ответа нет","В работе"),IF(J164&gt;H164,"Просрочен, ответ отправлен",IF(L164="Отказ","Отказ: исправить и отправить заново","В срок"))))</f>
        <v/>
      </c>
      <c r="O164" s="10"/>
      <c r="P164" s="10"/>
    </row>
    <row r="165" customFormat="false" ht="15" hidden="false" customHeight="false" outlineLevel="0" collapsed="false">
      <c r="A165" s="7" t="str">
        <f aca="false">IF(B165="","",ROW()-7)</f>
        <v/>
      </c>
      <c r="B165" s="8"/>
      <c r="C165" s="9"/>
      <c r="D165" s="10"/>
      <c r="E165" s="10"/>
      <c r="F165" s="10"/>
      <c r="G165" s="7" t="str">
        <f aca="false">IF(B165="","",IF(F165&lt;&gt;"",F165,IFERROR(VLOOKUP(E165,'Сроки по видам'!$A$4:$B$8,2,FALSE()),3)))</f>
        <v/>
      </c>
      <c r="H165" s="11" t="str">
        <f aca="false">IF(B165="","",WORKDAY(B165,G165,'Праздники 2026'!$A$5:$A$34))</f>
        <v/>
      </c>
      <c r="I165" s="12" t="str">
        <f aca="true">IF(OR(B165="",J165&lt;&gt;""),"",NETWORKDAYS(TODAY(),H165,'Праздники 2026'!$A$5:$A$34)-1)</f>
        <v/>
      </c>
      <c r="J165" s="8"/>
      <c r="K165" s="8"/>
      <c r="L165" s="10"/>
      <c r="M165" s="11" t="str">
        <f aca="false">IF(OR(J165="",LEFT(E165,14)="Единовременное",LEFT(E165,9)="Извещение"),"",WORKDAY(J165,10,'Праздники 2026'!$A$5:$A$34))</f>
        <v/>
      </c>
      <c r="N165" s="12" t="str">
        <f aca="true">IF(B165="","",IF(J165="",IF(TODAY()&gt;H165,"Просрочен, ответа нет","В работе"),IF(J165&gt;H165,"Просрочен, ответ отправлен",IF(L165="Отказ","Отказ: исправить и отправить заново","В срок"))))</f>
        <v/>
      </c>
      <c r="O165" s="10"/>
      <c r="P165" s="10"/>
    </row>
    <row r="166" customFormat="false" ht="15" hidden="false" customHeight="false" outlineLevel="0" collapsed="false">
      <c r="A166" s="7" t="str">
        <f aca="false">IF(B166="","",ROW()-7)</f>
        <v/>
      </c>
      <c r="B166" s="8"/>
      <c r="C166" s="9"/>
      <c r="D166" s="10"/>
      <c r="E166" s="10"/>
      <c r="F166" s="10"/>
      <c r="G166" s="7" t="str">
        <f aca="false">IF(B166="","",IF(F166&lt;&gt;"",F166,IFERROR(VLOOKUP(E166,'Сроки по видам'!$A$4:$B$8,2,FALSE()),3)))</f>
        <v/>
      </c>
      <c r="H166" s="11" t="str">
        <f aca="false">IF(B166="","",WORKDAY(B166,G166,'Праздники 2026'!$A$5:$A$34))</f>
        <v/>
      </c>
      <c r="I166" s="12" t="str">
        <f aca="true">IF(OR(B166="",J166&lt;&gt;""),"",NETWORKDAYS(TODAY(),H166,'Праздники 2026'!$A$5:$A$34)-1)</f>
        <v/>
      </c>
      <c r="J166" s="8"/>
      <c r="K166" s="8"/>
      <c r="L166" s="10"/>
      <c r="M166" s="11" t="str">
        <f aca="false">IF(OR(J166="",LEFT(E166,14)="Единовременное",LEFT(E166,9)="Извещение"),"",WORKDAY(J166,10,'Праздники 2026'!$A$5:$A$34))</f>
        <v/>
      </c>
      <c r="N166" s="12" t="str">
        <f aca="true">IF(B166="","",IF(J166="",IF(TODAY()&gt;H166,"Просрочен, ответа нет","В работе"),IF(J166&gt;H166,"Просрочен, ответ отправлен",IF(L166="Отказ","Отказ: исправить и отправить заново","В срок"))))</f>
        <v/>
      </c>
      <c r="O166" s="10"/>
      <c r="P166" s="10"/>
    </row>
    <row r="167" customFormat="false" ht="15" hidden="false" customHeight="false" outlineLevel="0" collapsed="false">
      <c r="A167" s="7" t="str">
        <f aca="false">IF(B167="","",ROW()-7)</f>
        <v/>
      </c>
      <c r="B167" s="8"/>
      <c r="C167" s="9"/>
      <c r="D167" s="10"/>
      <c r="E167" s="10"/>
      <c r="F167" s="10"/>
      <c r="G167" s="7" t="str">
        <f aca="false">IF(B167="","",IF(F167&lt;&gt;"",F167,IFERROR(VLOOKUP(E167,'Сроки по видам'!$A$4:$B$8,2,FALSE()),3)))</f>
        <v/>
      </c>
      <c r="H167" s="11" t="str">
        <f aca="false">IF(B167="","",WORKDAY(B167,G167,'Праздники 2026'!$A$5:$A$34))</f>
        <v/>
      </c>
      <c r="I167" s="12" t="str">
        <f aca="true">IF(OR(B167="",J167&lt;&gt;""),"",NETWORKDAYS(TODAY(),H167,'Праздники 2026'!$A$5:$A$34)-1)</f>
        <v/>
      </c>
      <c r="J167" s="8"/>
      <c r="K167" s="8"/>
      <c r="L167" s="10"/>
      <c r="M167" s="11" t="str">
        <f aca="false">IF(OR(J167="",LEFT(E167,14)="Единовременное",LEFT(E167,9)="Извещение"),"",WORKDAY(J167,10,'Праздники 2026'!$A$5:$A$34))</f>
        <v/>
      </c>
      <c r="N167" s="12" t="str">
        <f aca="true">IF(B167="","",IF(J167="",IF(TODAY()&gt;H167,"Просрочен, ответа нет","В работе"),IF(J167&gt;H167,"Просрочен, ответ отправлен",IF(L167="Отказ","Отказ: исправить и отправить заново","В срок"))))</f>
        <v/>
      </c>
      <c r="O167" s="10"/>
      <c r="P167" s="10"/>
    </row>
    <row r="168" customFormat="false" ht="15" hidden="false" customHeight="false" outlineLevel="0" collapsed="false">
      <c r="A168" s="7" t="str">
        <f aca="false">IF(B168="","",ROW()-7)</f>
        <v/>
      </c>
      <c r="B168" s="8"/>
      <c r="C168" s="9"/>
      <c r="D168" s="10"/>
      <c r="E168" s="10"/>
      <c r="F168" s="10"/>
      <c r="G168" s="7" t="str">
        <f aca="false">IF(B168="","",IF(F168&lt;&gt;"",F168,IFERROR(VLOOKUP(E168,'Сроки по видам'!$A$4:$B$8,2,FALSE()),3)))</f>
        <v/>
      </c>
      <c r="H168" s="11" t="str">
        <f aca="false">IF(B168="","",WORKDAY(B168,G168,'Праздники 2026'!$A$5:$A$34))</f>
        <v/>
      </c>
      <c r="I168" s="12" t="str">
        <f aca="true">IF(OR(B168="",J168&lt;&gt;""),"",NETWORKDAYS(TODAY(),H168,'Праздники 2026'!$A$5:$A$34)-1)</f>
        <v/>
      </c>
      <c r="J168" s="8"/>
      <c r="K168" s="8"/>
      <c r="L168" s="10"/>
      <c r="M168" s="11" t="str">
        <f aca="false">IF(OR(J168="",LEFT(E168,14)="Единовременное",LEFT(E168,9)="Извещение"),"",WORKDAY(J168,10,'Праздники 2026'!$A$5:$A$34))</f>
        <v/>
      </c>
      <c r="N168" s="12" t="str">
        <f aca="true">IF(B168="","",IF(J168="",IF(TODAY()&gt;H168,"Просрочен, ответа нет","В работе"),IF(J168&gt;H168,"Просрочен, ответ отправлен",IF(L168="Отказ","Отказ: исправить и отправить заново","В срок"))))</f>
        <v/>
      </c>
      <c r="O168" s="10"/>
      <c r="P168" s="10"/>
    </row>
    <row r="169" customFormat="false" ht="15" hidden="false" customHeight="false" outlineLevel="0" collapsed="false">
      <c r="A169" s="7" t="str">
        <f aca="false">IF(B169="","",ROW()-7)</f>
        <v/>
      </c>
      <c r="B169" s="8"/>
      <c r="C169" s="9"/>
      <c r="D169" s="10"/>
      <c r="E169" s="10"/>
      <c r="F169" s="10"/>
      <c r="G169" s="7" t="str">
        <f aca="false">IF(B169="","",IF(F169&lt;&gt;"",F169,IFERROR(VLOOKUP(E169,'Сроки по видам'!$A$4:$B$8,2,FALSE()),3)))</f>
        <v/>
      </c>
      <c r="H169" s="11" t="str">
        <f aca="false">IF(B169="","",WORKDAY(B169,G169,'Праздники 2026'!$A$5:$A$34))</f>
        <v/>
      </c>
      <c r="I169" s="12" t="str">
        <f aca="true">IF(OR(B169="",J169&lt;&gt;""),"",NETWORKDAYS(TODAY(),H169,'Праздники 2026'!$A$5:$A$34)-1)</f>
        <v/>
      </c>
      <c r="J169" s="8"/>
      <c r="K169" s="8"/>
      <c r="L169" s="10"/>
      <c r="M169" s="11" t="str">
        <f aca="false">IF(OR(J169="",LEFT(E169,14)="Единовременное",LEFT(E169,9)="Извещение"),"",WORKDAY(J169,10,'Праздники 2026'!$A$5:$A$34))</f>
        <v/>
      </c>
      <c r="N169" s="12" t="str">
        <f aca="true">IF(B169="","",IF(J169="",IF(TODAY()&gt;H169,"Просрочен, ответа нет","В работе"),IF(J169&gt;H169,"Просрочен, ответ отправлен",IF(L169="Отказ","Отказ: исправить и отправить заново","В срок"))))</f>
        <v/>
      </c>
      <c r="O169" s="10"/>
      <c r="P169" s="10"/>
    </row>
    <row r="170" customFormat="false" ht="15" hidden="false" customHeight="false" outlineLevel="0" collapsed="false">
      <c r="A170" s="7" t="str">
        <f aca="false">IF(B170="","",ROW()-7)</f>
        <v/>
      </c>
      <c r="B170" s="8"/>
      <c r="C170" s="9"/>
      <c r="D170" s="10"/>
      <c r="E170" s="10"/>
      <c r="F170" s="10"/>
      <c r="G170" s="7" t="str">
        <f aca="false">IF(B170="","",IF(F170&lt;&gt;"",F170,IFERROR(VLOOKUP(E170,'Сроки по видам'!$A$4:$B$8,2,FALSE()),3)))</f>
        <v/>
      </c>
      <c r="H170" s="11" t="str">
        <f aca="false">IF(B170="","",WORKDAY(B170,G170,'Праздники 2026'!$A$5:$A$34))</f>
        <v/>
      </c>
      <c r="I170" s="12" t="str">
        <f aca="true">IF(OR(B170="",J170&lt;&gt;""),"",NETWORKDAYS(TODAY(),H170,'Праздники 2026'!$A$5:$A$34)-1)</f>
        <v/>
      </c>
      <c r="J170" s="8"/>
      <c r="K170" s="8"/>
      <c r="L170" s="10"/>
      <c r="M170" s="11" t="str">
        <f aca="false">IF(OR(J170="",LEFT(E170,14)="Единовременное",LEFT(E170,9)="Извещение"),"",WORKDAY(J170,10,'Праздники 2026'!$A$5:$A$34))</f>
        <v/>
      </c>
      <c r="N170" s="12" t="str">
        <f aca="true">IF(B170="","",IF(J170="",IF(TODAY()&gt;H170,"Просрочен, ответа нет","В работе"),IF(J170&gt;H170,"Просрочен, ответ отправлен",IF(L170="Отказ","Отказ: исправить и отправить заново","В срок"))))</f>
        <v/>
      </c>
      <c r="O170" s="10"/>
      <c r="P170" s="10"/>
    </row>
    <row r="171" customFormat="false" ht="15" hidden="false" customHeight="false" outlineLevel="0" collapsed="false">
      <c r="A171" s="7" t="str">
        <f aca="false">IF(B171="","",ROW()-7)</f>
        <v/>
      </c>
      <c r="B171" s="8"/>
      <c r="C171" s="9"/>
      <c r="D171" s="10"/>
      <c r="E171" s="10"/>
      <c r="F171" s="10"/>
      <c r="G171" s="7" t="str">
        <f aca="false">IF(B171="","",IF(F171&lt;&gt;"",F171,IFERROR(VLOOKUP(E171,'Сроки по видам'!$A$4:$B$8,2,FALSE()),3)))</f>
        <v/>
      </c>
      <c r="H171" s="11" t="str">
        <f aca="false">IF(B171="","",WORKDAY(B171,G171,'Праздники 2026'!$A$5:$A$34))</f>
        <v/>
      </c>
      <c r="I171" s="12" t="str">
        <f aca="true">IF(OR(B171="",J171&lt;&gt;""),"",NETWORKDAYS(TODAY(),H171,'Праздники 2026'!$A$5:$A$34)-1)</f>
        <v/>
      </c>
      <c r="J171" s="8"/>
      <c r="K171" s="8"/>
      <c r="L171" s="10"/>
      <c r="M171" s="11" t="str">
        <f aca="false">IF(OR(J171="",LEFT(E171,14)="Единовременное",LEFT(E171,9)="Извещение"),"",WORKDAY(J171,10,'Праздники 2026'!$A$5:$A$34))</f>
        <v/>
      </c>
      <c r="N171" s="12" t="str">
        <f aca="true">IF(B171="","",IF(J171="",IF(TODAY()&gt;H171,"Просрочен, ответа нет","В работе"),IF(J171&gt;H171,"Просрочен, ответ отправлен",IF(L171="Отказ","Отказ: исправить и отправить заново","В срок"))))</f>
        <v/>
      </c>
      <c r="O171" s="10"/>
      <c r="P171" s="10"/>
    </row>
    <row r="172" customFormat="false" ht="15" hidden="false" customHeight="false" outlineLevel="0" collapsed="false">
      <c r="A172" s="7" t="str">
        <f aca="false">IF(B172="","",ROW()-7)</f>
        <v/>
      </c>
      <c r="B172" s="8"/>
      <c r="C172" s="9"/>
      <c r="D172" s="10"/>
      <c r="E172" s="10"/>
      <c r="F172" s="10"/>
      <c r="G172" s="7" t="str">
        <f aca="false">IF(B172="","",IF(F172&lt;&gt;"",F172,IFERROR(VLOOKUP(E172,'Сроки по видам'!$A$4:$B$8,2,FALSE()),3)))</f>
        <v/>
      </c>
      <c r="H172" s="11" t="str">
        <f aca="false">IF(B172="","",WORKDAY(B172,G172,'Праздники 2026'!$A$5:$A$34))</f>
        <v/>
      </c>
      <c r="I172" s="12" t="str">
        <f aca="true">IF(OR(B172="",J172&lt;&gt;""),"",NETWORKDAYS(TODAY(),H172,'Праздники 2026'!$A$5:$A$34)-1)</f>
        <v/>
      </c>
      <c r="J172" s="8"/>
      <c r="K172" s="8"/>
      <c r="L172" s="10"/>
      <c r="M172" s="11" t="str">
        <f aca="false">IF(OR(J172="",LEFT(E172,14)="Единовременное",LEFT(E172,9)="Извещение"),"",WORKDAY(J172,10,'Праздники 2026'!$A$5:$A$34))</f>
        <v/>
      </c>
      <c r="N172" s="12" t="str">
        <f aca="true">IF(B172="","",IF(J172="",IF(TODAY()&gt;H172,"Просрочен, ответа нет","В работе"),IF(J172&gt;H172,"Просрочен, ответ отправлен",IF(L172="Отказ","Отказ: исправить и отправить заново","В срок"))))</f>
        <v/>
      </c>
      <c r="O172" s="10"/>
      <c r="P172" s="10"/>
    </row>
    <row r="173" customFormat="false" ht="15" hidden="false" customHeight="false" outlineLevel="0" collapsed="false">
      <c r="A173" s="7" t="str">
        <f aca="false">IF(B173="","",ROW()-7)</f>
        <v/>
      </c>
      <c r="B173" s="8"/>
      <c r="C173" s="9"/>
      <c r="D173" s="10"/>
      <c r="E173" s="10"/>
      <c r="F173" s="10"/>
      <c r="G173" s="7" t="str">
        <f aca="false">IF(B173="","",IF(F173&lt;&gt;"",F173,IFERROR(VLOOKUP(E173,'Сроки по видам'!$A$4:$B$8,2,FALSE()),3)))</f>
        <v/>
      </c>
      <c r="H173" s="11" t="str">
        <f aca="false">IF(B173="","",WORKDAY(B173,G173,'Праздники 2026'!$A$5:$A$34))</f>
        <v/>
      </c>
      <c r="I173" s="12" t="str">
        <f aca="true">IF(OR(B173="",J173&lt;&gt;""),"",NETWORKDAYS(TODAY(),H173,'Праздники 2026'!$A$5:$A$34)-1)</f>
        <v/>
      </c>
      <c r="J173" s="8"/>
      <c r="K173" s="8"/>
      <c r="L173" s="10"/>
      <c r="M173" s="11" t="str">
        <f aca="false">IF(OR(J173="",LEFT(E173,14)="Единовременное",LEFT(E173,9)="Извещение"),"",WORKDAY(J173,10,'Праздники 2026'!$A$5:$A$34))</f>
        <v/>
      </c>
      <c r="N173" s="12" t="str">
        <f aca="true">IF(B173="","",IF(J173="",IF(TODAY()&gt;H173,"Просрочен, ответа нет","В работе"),IF(J173&gt;H173,"Просрочен, ответ отправлен",IF(L173="Отказ","Отказ: исправить и отправить заново","В срок"))))</f>
        <v/>
      </c>
      <c r="O173" s="10"/>
      <c r="P173" s="10"/>
    </row>
    <row r="174" customFormat="false" ht="15" hidden="false" customHeight="false" outlineLevel="0" collapsed="false">
      <c r="A174" s="7" t="str">
        <f aca="false">IF(B174="","",ROW()-7)</f>
        <v/>
      </c>
      <c r="B174" s="8"/>
      <c r="C174" s="9"/>
      <c r="D174" s="10"/>
      <c r="E174" s="10"/>
      <c r="F174" s="10"/>
      <c r="G174" s="7" t="str">
        <f aca="false">IF(B174="","",IF(F174&lt;&gt;"",F174,IFERROR(VLOOKUP(E174,'Сроки по видам'!$A$4:$B$8,2,FALSE()),3)))</f>
        <v/>
      </c>
      <c r="H174" s="11" t="str">
        <f aca="false">IF(B174="","",WORKDAY(B174,G174,'Праздники 2026'!$A$5:$A$34))</f>
        <v/>
      </c>
      <c r="I174" s="12" t="str">
        <f aca="true">IF(OR(B174="",J174&lt;&gt;""),"",NETWORKDAYS(TODAY(),H174,'Праздники 2026'!$A$5:$A$34)-1)</f>
        <v/>
      </c>
      <c r="J174" s="8"/>
      <c r="K174" s="8"/>
      <c r="L174" s="10"/>
      <c r="M174" s="11" t="str">
        <f aca="false">IF(OR(J174="",LEFT(E174,14)="Единовременное",LEFT(E174,9)="Извещение"),"",WORKDAY(J174,10,'Праздники 2026'!$A$5:$A$34))</f>
        <v/>
      </c>
      <c r="N174" s="12" t="str">
        <f aca="true">IF(B174="","",IF(J174="",IF(TODAY()&gt;H174,"Просрочен, ответа нет","В работе"),IF(J174&gt;H174,"Просрочен, ответ отправлен",IF(L174="Отказ","Отказ: исправить и отправить заново","В срок"))))</f>
        <v/>
      </c>
      <c r="O174" s="10"/>
      <c r="P174" s="10"/>
    </row>
    <row r="175" customFormat="false" ht="15" hidden="false" customHeight="false" outlineLevel="0" collapsed="false">
      <c r="A175" s="7" t="str">
        <f aca="false">IF(B175="","",ROW()-7)</f>
        <v/>
      </c>
      <c r="B175" s="8"/>
      <c r="C175" s="9"/>
      <c r="D175" s="10"/>
      <c r="E175" s="10"/>
      <c r="F175" s="10"/>
      <c r="G175" s="7" t="str">
        <f aca="false">IF(B175="","",IF(F175&lt;&gt;"",F175,IFERROR(VLOOKUP(E175,'Сроки по видам'!$A$4:$B$8,2,FALSE()),3)))</f>
        <v/>
      </c>
      <c r="H175" s="11" t="str">
        <f aca="false">IF(B175="","",WORKDAY(B175,G175,'Праздники 2026'!$A$5:$A$34))</f>
        <v/>
      </c>
      <c r="I175" s="12" t="str">
        <f aca="true">IF(OR(B175="",J175&lt;&gt;""),"",NETWORKDAYS(TODAY(),H175,'Праздники 2026'!$A$5:$A$34)-1)</f>
        <v/>
      </c>
      <c r="J175" s="8"/>
      <c r="K175" s="8"/>
      <c r="L175" s="10"/>
      <c r="M175" s="11" t="str">
        <f aca="false">IF(OR(J175="",LEFT(E175,14)="Единовременное",LEFT(E175,9)="Извещение"),"",WORKDAY(J175,10,'Праздники 2026'!$A$5:$A$34))</f>
        <v/>
      </c>
      <c r="N175" s="12" t="str">
        <f aca="true">IF(B175="","",IF(J175="",IF(TODAY()&gt;H175,"Просрочен, ответа нет","В работе"),IF(J175&gt;H175,"Просрочен, ответ отправлен",IF(L175="Отказ","Отказ: исправить и отправить заново","В срок"))))</f>
        <v/>
      </c>
      <c r="O175" s="10"/>
      <c r="P175" s="10"/>
    </row>
    <row r="176" customFormat="false" ht="15" hidden="false" customHeight="false" outlineLevel="0" collapsed="false">
      <c r="A176" s="7" t="str">
        <f aca="false">IF(B176="","",ROW()-7)</f>
        <v/>
      </c>
      <c r="B176" s="8"/>
      <c r="C176" s="9"/>
      <c r="D176" s="10"/>
      <c r="E176" s="10"/>
      <c r="F176" s="10"/>
      <c r="G176" s="7" t="str">
        <f aca="false">IF(B176="","",IF(F176&lt;&gt;"",F176,IFERROR(VLOOKUP(E176,'Сроки по видам'!$A$4:$B$8,2,FALSE()),3)))</f>
        <v/>
      </c>
      <c r="H176" s="11" t="str">
        <f aca="false">IF(B176="","",WORKDAY(B176,G176,'Праздники 2026'!$A$5:$A$34))</f>
        <v/>
      </c>
      <c r="I176" s="12" t="str">
        <f aca="true">IF(OR(B176="",J176&lt;&gt;""),"",NETWORKDAYS(TODAY(),H176,'Праздники 2026'!$A$5:$A$34)-1)</f>
        <v/>
      </c>
      <c r="J176" s="8"/>
      <c r="K176" s="8"/>
      <c r="L176" s="10"/>
      <c r="M176" s="11" t="str">
        <f aca="false">IF(OR(J176="",LEFT(E176,14)="Единовременное",LEFT(E176,9)="Извещение"),"",WORKDAY(J176,10,'Праздники 2026'!$A$5:$A$34))</f>
        <v/>
      </c>
      <c r="N176" s="12" t="str">
        <f aca="true">IF(B176="","",IF(J176="",IF(TODAY()&gt;H176,"Просрочен, ответа нет","В работе"),IF(J176&gt;H176,"Просрочен, ответ отправлен",IF(L176="Отказ","Отказ: исправить и отправить заново","В срок"))))</f>
        <v/>
      </c>
      <c r="O176" s="10"/>
      <c r="P176" s="10"/>
    </row>
    <row r="177" customFormat="false" ht="15" hidden="false" customHeight="false" outlineLevel="0" collapsed="false">
      <c r="A177" s="7" t="str">
        <f aca="false">IF(B177="","",ROW()-7)</f>
        <v/>
      </c>
      <c r="B177" s="8"/>
      <c r="C177" s="9"/>
      <c r="D177" s="10"/>
      <c r="E177" s="10"/>
      <c r="F177" s="10"/>
      <c r="G177" s="7" t="str">
        <f aca="false">IF(B177="","",IF(F177&lt;&gt;"",F177,IFERROR(VLOOKUP(E177,'Сроки по видам'!$A$4:$B$8,2,FALSE()),3)))</f>
        <v/>
      </c>
      <c r="H177" s="11" t="str">
        <f aca="false">IF(B177="","",WORKDAY(B177,G177,'Праздники 2026'!$A$5:$A$34))</f>
        <v/>
      </c>
      <c r="I177" s="12" t="str">
        <f aca="true">IF(OR(B177="",J177&lt;&gt;""),"",NETWORKDAYS(TODAY(),H177,'Праздники 2026'!$A$5:$A$34)-1)</f>
        <v/>
      </c>
      <c r="J177" s="8"/>
      <c r="K177" s="8"/>
      <c r="L177" s="10"/>
      <c r="M177" s="11" t="str">
        <f aca="false">IF(OR(J177="",LEFT(E177,14)="Единовременное",LEFT(E177,9)="Извещение"),"",WORKDAY(J177,10,'Праздники 2026'!$A$5:$A$34))</f>
        <v/>
      </c>
      <c r="N177" s="12" t="str">
        <f aca="true">IF(B177="","",IF(J177="",IF(TODAY()&gt;H177,"Просрочен, ответа нет","В работе"),IF(J177&gt;H177,"Просрочен, ответ отправлен",IF(L177="Отказ","Отказ: исправить и отправить заново","В срок"))))</f>
        <v/>
      </c>
      <c r="O177" s="10"/>
      <c r="P177" s="10"/>
    </row>
    <row r="178" customFormat="false" ht="15" hidden="false" customHeight="false" outlineLevel="0" collapsed="false">
      <c r="A178" s="7" t="str">
        <f aca="false">IF(B178="","",ROW()-7)</f>
        <v/>
      </c>
      <c r="B178" s="8"/>
      <c r="C178" s="9"/>
      <c r="D178" s="10"/>
      <c r="E178" s="10"/>
      <c r="F178" s="10"/>
      <c r="G178" s="7" t="str">
        <f aca="false">IF(B178="","",IF(F178&lt;&gt;"",F178,IFERROR(VLOOKUP(E178,'Сроки по видам'!$A$4:$B$8,2,FALSE()),3)))</f>
        <v/>
      </c>
      <c r="H178" s="11" t="str">
        <f aca="false">IF(B178="","",WORKDAY(B178,G178,'Праздники 2026'!$A$5:$A$34))</f>
        <v/>
      </c>
      <c r="I178" s="12" t="str">
        <f aca="true">IF(OR(B178="",J178&lt;&gt;""),"",NETWORKDAYS(TODAY(),H178,'Праздники 2026'!$A$5:$A$34)-1)</f>
        <v/>
      </c>
      <c r="J178" s="8"/>
      <c r="K178" s="8"/>
      <c r="L178" s="10"/>
      <c r="M178" s="11" t="str">
        <f aca="false">IF(OR(J178="",LEFT(E178,14)="Единовременное",LEFT(E178,9)="Извещение"),"",WORKDAY(J178,10,'Праздники 2026'!$A$5:$A$34))</f>
        <v/>
      </c>
      <c r="N178" s="12" t="str">
        <f aca="true">IF(B178="","",IF(J178="",IF(TODAY()&gt;H178,"Просрочен, ответа нет","В работе"),IF(J178&gt;H178,"Просрочен, ответ отправлен",IF(L178="Отказ","Отказ: исправить и отправить заново","В срок"))))</f>
        <v/>
      </c>
      <c r="O178" s="10"/>
      <c r="P178" s="10"/>
    </row>
    <row r="179" customFormat="false" ht="15" hidden="false" customHeight="false" outlineLevel="0" collapsed="false">
      <c r="A179" s="7" t="str">
        <f aca="false">IF(B179="","",ROW()-7)</f>
        <v/>
      </c>
      <c r="B179" s="8"/>
      <c r="C179" s="9"/>
      <c r="D179" s="10"/>
      <c r="E179" s="10"/>
      <c r="F179" s="10"/>
      <c r="G179" s="7" t="str">
        <f aca="false">IF(B179="","",IF(F179&lt;&gt;"",F179,IFERROR(VLOOKUP(E179,'Сроки по видам'!$A$4:$B$8,2,FALSE()),3)))</f>
        <v/>
      </c>
      <c r="H179" s="11" t="str">
        <f aca="false">IF(B179="","",WORKDAY(B179,G179,'Праздники 2026'!$A$5:$A$34))</f>
        <v/>
      </c>
      <c r="I179" s="12" t="str">
        <f aca="true">IF(OR(B179="",J179&lt;&gt;""),"",NETWORKDAYS(TODAY(),H179,'Праздники 2026'!$A$5:$A$34)-1)</f>
        <v/>
      </c>
      <c r="J179" s="8"/>
      <c r="K179" s="8"/>
      <c r="L179" s="10"/>
      <c r="M179" s="11" t="str">
        <f aca="false">IF(OR(J179="",LEFT(E179,14)="Единовременное",LEFT(E179,9)="Извещение"),"",WORKDAY(J179,10,'Праздники 2026'!$A$5:$A$34))</f>
        <v/>
      </c>
      <c r="N179" s="12" t="str">
        <f aca="true">IF(B179="","",IF(J179="",IF(TODAY()&gt;H179,"Просрочен, ответа нет","В работе"),IF(J179&gt;H179,"Просрочен, ответ отправлен",IF(L179="Отказ","Отказ: исправить и отправить заново","В срок"))))</f>
        <v/>
      </c>
      <c r="O179" s="10"/>
      <c r="P179" s="10"/>
    </row>
    <row r="180" customFormat="false" ht="15" hidden="false" customHeight="false" outlineLevel="0" collapsed="false">
      <c r="A180" s="7" t="str">
        <f aca="false">IF(B180="","",ROW()-7)</f>
        <v/>
      </c>
      <c r="B180" s="8"/>
      <c r="C180" s="9"/>
      <c r="D180" s="10"/>
      <c r="E180" s="10"/>
      <c r="F180" s="10"/>
      <c r="G180" s="7" t="str">
        <f aca="false">IF(B180="","",IF(F180&lt;&gt;"",F180,IFERROR(VLOOKUP(E180,'Сроки по видам'!$A$4:$B$8,2,FALSE()),3)))</f>
        <v/>
      </c>
      <c r="H180" s="11" t="str">
        <f aca="false">IF(B180="","",WORKDAY(B180,G180,'Праздники 2026'!$A$5:$A$34))</f>
        <v/>
      </c>
      <c r="I180" s="12" t="str">
        <f aca="true">IF(OR(B180="",J180&lt;&gt;""),"",NETWORKDAYS(TODAY(),H180,'Праздники 2026'!$A$5:$A$34)-1)</f>
        <v/>
      </c>
      <c r="J180" s="8"/>
      <c r="K180" s="8"/>
      <c r="L180" s="10"/>
      <c r="M180" s="11" t="str">
        <f aca="false">IF(OR(J180="",LEFT(E180,14)="Единовременное",LEFT(E180,9)="Извещение"),"",WORKDAY(J180,10,'Праздники 2026'!$A$5:$A$34))</f>
        <v/>
      </c>
      <c r="N180" s="12" t="str">
        <f aca="true">IF(B180="","",IF(J180="",IF(TODAY()&gt;H180,"Просрочен, ответа нет","В работе"),IF(J180&gt;H180,"Просрочен, ответ отправлен",IF(L180="Отказ","Отказ: исправить и отправить заново","В срок"))))</f>
        <v/>
      </c>
      <c r="O180" s="10"/>
      <c r="P180" s="10"/>
    </row>
    <row r="181" customFormat="false" ht="15" hidden="false" customHeight="false" outlineLevel="0" collapsed="false">
      <c r="A181" s="7" t="str">
        <f aca="false">IF(B181="","",ROW()-7)</f>
        <v/>
      </c>
      <c r="B181" s="8"/>
      <c r="C181" s="9"/>
      <c r="D181" s="10"/>
      <c r="E181" s="10"/>
      <c r="F181" s="10"/>
      <c r="G181" s="7" t="str">
        <f aca="false">IF(B181="","",IF(F181&lt;&gt;"",F181,IFERROR(VLOOKUP(E181,'Сроки по видам'!$A$4:$B$8,2,FALSE()),3)))</f>
        <v/>
      </c>
      <c r="H181" s="11" t="str">
        <f aca="false">IF(B181="","",WORKDAY(B181,G181,'Праздники 2026'!$A$5:$A$34))</f>
        <v/>
      </c>
      <c r="I181" s="12" t="str">
        <f aca="true">IF(OR(B181="",J181&lt;&gt;""),"",NETWORKDAYS(TODAY(),H181,'Праздники 2026'!$A$5:$A$34)-1)</f>
        <v/>
      </c>
      <c r="J181" s="8"/>
      <c r="K181" s="8"/>
      <c r="L181" s="10"/>
      <c r="M181" s="11" t="str">
        <f aca="false">IF(OR(J181="",LEFT(E181,14)="Единовременное",LEFT(E181,9)="Извещение"),"",WORKDAY(J181,10,'Праздники 2026'!$A$5:$A$34))</f>
        <v/>
      </c>
      <c r="N181" s="12" t="str">
        <f aca="true">IF(B181="","",IF(J181="",IF(TODAY()&gt;H181,"Просрочен, ответа нет","В работе"),IF(J181&gt;H181,"Просрочен, ответ отправлен",IF(L181="Отказ","Отказ: исправить и отправить заново","В срок"))))</f>
        <v/>
      </c>
      <c r="O181" s="10"/>
      <c r="P181" s="10"/>
    </row>
    <row r="182" customFormat="false" ht="15" hidden="false" customHeight="false" outlineLevel="0" collapsed="false">
      <c r="A182" s="7" t="str">
        <f aca="false">IF(B182="","",ROW()-7)</f>
        <v/>
      </c>
      <c r="B182" s="8"/>
      <c r="C182" s="9"/>
      <c r="D182" s="10"/>
      <c r="E182" s="10"/>
      <c r="F182" s="10"/>
      <c r="G182" s="7" t="str">
        <f aca="false">IF(B182="","",IF(F182&lt;&gt;"",F182,IFERROR(VLOOKUP(E182,'Сроки по видам'!$A$4:$B$8,2,FALSE()),3)))</f>
        <v/>
      </c>
      <c r="H182" s="11" t="str">
        <f aca="false">IF(B182="","",WORKDAY(B182,G182,'Праздники 2026'!$A$5:$A$34))</f>
        <v/>
      </c>
      <c r="I182" s="12" t="str">
        <f aca="true">IF(OR(B182="",J182&lt;&gt;""),"",NETWORKDAYS(TODAY(),H182,'Праздники 2026'!$A$5:$A$34)-1)</f>
        <v/>
      </c>
      <c r="J182" s="8"/>
      <c r="K182" s="8"/>
      <c r="L182" s="10"/>
      <c r="M182" s="11" t="str">
        <f aca="false">IF(OR(J182="",LEFT(E182,14)="Единовременное",LEFT(E182,9)="Извещение"),"",WORKDAY(J182,10,'Праздники 2026'!$A$5:$A$34))</f>
        <v/>
      </c>
      <c r="N182" s="12" t="str">
        <f aca="true">IF(B182="","",IF(J182="",IF(TODAY()&gt;H182,"Просрочен, ответа нет","В работе"),IF(J182&gt;H182,"Просрочен, ответ отправлен",IF(L182="Отказ","Отказ: исправить и отправить заново","В срок"))))</f>
        <v/>
      </c>
      <c r="O182" s="10"/>
      <c r="P182" s="10"/>
    </row>
    <row r="183" customFormat="false" ht="15" hidden="false" customHeight="false" outlineLevel="0" collapsed="false">
      <c r="A183" s="7" t="str">
        <f aca="false">IF(B183="","",ROW()-7)</f>
        <v/>
      </c>
      <c r="B183" s="8"/>
      <c r="C183" s="9"/>
      <c r="D183" s="10"/>
      <c r="E183" s="10"/>
      <c r="F183" s="10"/>
      <c r="G183" s="7" t="str">
        <f aca="false">IF(B183="","",IF(F183&lt;&gt;"",F183,IFERROR(VLOOKUP(E183,'Сроки по видам'!$A$4:$B$8,2,FALSE()),3)))</f>
        <v/>
      </c>
      <c r="H183" s="11" t="str">
        <f aca="false">IF(B183="","",WORKDAY(B183,G183,'Праздники 2026'!$A$5:$A$34))</f>
        <v/>
      </c>
      <c r="I183" s="12" t="str">
        <f aca="true">IF(OR(B183="",J183&lt;&gt;""),"",NETWORKDAYS(TODAY(),H183,'Праздники 2026'!$A$5:$A$34)-1)</f>
        <v/>
      </c>
      <c r="J183" s="8"/>
      <c r="K183" s="8"/>
      <c r="L183" s="10"/>
      <c r="M183" s="11" t="str">
        <f aca="false">IF(OR(J183="",LEFT(E183,14)="Единовременное",LEFT(E183,9)="Извещение"),"",WORKDAY(J183,10,'Праздники 2026'!$A$5:$A$34))</f>
        <v/>
      </c>
      <c r="N183" s="12" t="str">
        <f aca="true">IF(B183="","",IF(J183="",IF(TODAY()&gt;H183,"Просрочен, ответа нет","В работе"),IF(J183&gt;H183,"Просрочен, ответ отправлен",IF(L183="Отказ","Отказ: исправить и отправить заново","В срок"))))</f>
        <v/>
      </c>
      <c r="O183" s="10"/>
      <c r="P183" s="10"/>
    </row>
    <row r="184" customFormat="false" ht="15" hidden="false" customHeight="false" outlineLevel="0" collapsed="false">
      <c r="A184" s="7" t="str">
        <f aca="false">IF(B184="","",ROW()-7)</f>
        <v/>
      </c>
      <c r="B184" s="8"/>
      <c r="C184" s="9"/>
      <c r="D184" s="10"/>
      <c r="E184" s="10"/>
      <c r="F184" s="10"/>
      <c r="G184" s="7" t="str">
        <f aca="false">IF(B184="","",IF(F184&lt;&gt;"",F184,IFERROR(VLOOKUP(E184,'Сроки по видам'!$A$4:$B$8,2,FALSE()),3)))</f>
        <v/>
      </c>
      <c r="H184" s="11" t="str">
        <f aca="false">IF(B184="","",WORKDAY(B184,G184,'Праздники 2026'!$A$5:$A$34))</f>
        <v/>
      </c>
      <c r="I184" s="12" t="str">
        <f aca="true">IF(OR(B184="",J184&lt;&gt;""),"",NETWORKDAYS(TODAY(),H184,'Праздники 2026'!$A$5:$A$34)-1)</f>
        <v/>
      </c>
      <c r="J184" s="8"/>
      <c r="K184" s="8"/>
      <c r="L184" s="10"/>
      <c r="M184" s="11" t="str">
        <f aca="false">IF(OR(J184="",LEFT(E184,14)="Единовременное",LEFT(E184,9)="Извещение"),"",WORKDAY(J184,10,'Праздники 2026'!$A$5:$A$34))</f>
        <v/>
      </c>
      <c r="N184" s="12" t="str">
        <f aca="true">IF(B184="","",IF(J184="",IF(TODAY()&gt;H184,"Просрочен, ответа нет","В работе"),IF(J184&gt;H184,"Просрочен, ответ отправлен",IF(L184="Отказ","Отказ: исправить и отправить заново","В срок"))))</f>
        <v/>
      </c>
      <c r="O184" s="10"/>
      <c r="P184" s="10"/>
    </row>
    <row r="185" customFormat="false" ht="15" hidden="false" customHeight="false" outlineLevel="0" collapsed="false">
      <c r="A185" s="7" t="str">
        <f aca="false">IF(B185="","",ROW()-7)</f>
        <v/>
      </c>
      <c r="B185" s="8"/>
      <c r="C185" s="9"/>
      <c r="D185" s="10"/>
      <c r="E185" s="10"/>
      <c r="F185" s="10"/>
      <c r="G185" s="7" t="str">
        <f aca="false">IF(B185="","",IF(F185&lt;&gt;"",F185,IFERROR(VLOOKUP(E185,'Сроки по видам'!$A$4:$B$8,2,FALSE()),3)))</f>
        <v/>
      </c>
      <c r="H185" s="11" t="str">
        <f aca="false">IF(B185="","",WORKDAY(B185,G185,'Праздники 2026'!$A$5:$A$34))</f>
        <v/>
      </c>
      <c r="I185" s="12" t="str">
        <f aca="true">IF(OR(B185="",J185&lt;&gt;""),"",NETWORKDAYS(TODAY(),H185,'Праздники 2026'!$A$5:$A$34)-1)</f>
        <v/>
      </c>
      <c r="J185" s="8"/>
      <c r="K185" s="8"/>
      <c r="L185" s="10"/>
      <c r="M185" s="11" t="str">
        <f aca="false">IF(OR(J185="",LEFT(E185,14)="Единовременное",LEFT(E185,9)="Извещение"),"",WORKDAY(J185,10,'Праздники 2026'!$A$5:$A$34))</f>
        <v/>
      </c>
      <c r="N185" s="12" t="str">
        <f aca="true">IF(B185="","",IF(J185="",IF(TODAY()&gt;H185,"Просрочен, ответа нет","В работе"),IF(J185&gt;H185,"Просрочен, ответ отправлен",IF(L185="Отказ","Отказ: исправить и отправить заново","В срок"))))</f>
        <v/>
      </c>
      <c r="O185" s="10"/>
      <c r="P185" s="10"/>
    </row>
    <row r="186" customFormat="false" ht="15" hidden="false" customHeight="false" outlineLevel="0" collapsed="false">
      <c r="A186" s="7" t="str">
        <f aca="false">IF(B186="","",ROW()-7)</f>
        <v/>
      </c>
      <c r="B186" s="8"/>
      <c r="C186" s="9"/>
      <c r="D186" s="10"/>
      <c r="E186" s="10"/>
      <c r="F186" s="10"/>
      <c r="G186" s="7" t="str">
        <f aca="false">IF(B186="","",IF(F186&lt;&gt;"",F186,IFERROR(VLOOKUP(E186,'Сроки по видам'!$A$4:$B$8,2,FALSE()),3)))</f>
        <v/>
      </c>
      <c r="H186" s="11" t="str">
        <f aca="false">IF(B186="","",WORKDAY(B186,G186,'Праздники 2026'!$A$5:$A$34))</f>
        <v/>
      </c>
      <c r="I186" s="12" t="str">
        <f aca="true">IF(OR(B186="",J186&lt;&gt;""),"",NETWORKDAYS(TODAY(),H186,'Праздники 2026'!$A$5:$A$34)-1)</f>
        <v/>
      </c>
      <c r="J186" s="8"/>
      <c r="K186" s="8"/>
      <c r="L186" s="10"/>
      <c r="M186" s="11" t="str">
        <f aca="false">IF(OR(J186="",LEFT(E186,14)="Единовременное",LEFT(E186,9)="Извещение"),"",WORKDAY(J186,10,'Праздники 2026'!$A$5:$A$34))</f>
        <v/>
      </c>
      <c r="N186" s="12" t="str">
        <f aca="true">IF(B186="","",IF(J186="",IF(TODAY()&gt;H186,"Просрочен, ответа нет","В работе"),IF(J186&gt;H186,"Просрочен, ответ отправлен",IF(L186="Отказ","Отказ: исправить и отправить заново","В срок"))))</f>
        <v/>
      </c>
      <c r="O186" s="10"/>
      <c r="P186" s="10"/>
    </row>
    <row r="187" customFormat="false" ht="15" hidden="false" customHeight="false" outlineLevel="0" collapsed="false">
      <c r="A187" s="7" t="str">
        <f aca="false">IF(B187="","",ROW()-7)</f>
        <v/>
      </c>
      <c r="B187" s="8"/>
      <c r="C187" s="9"/>
      <c r="D187" s="10"/>
      <c r="E187" s="10"/>
      <c r="F187" s="10"/>
      <c r="G187" s="7" t="str">
        <f aca="false">IF(B187="","",IF(F187&lt;&gt;"",F187,IFERROR(VLOOKUP(E187,'Сроки по видам'!$A$4:$B$8,2,FALSE()),3)))</f>
        <v/>
      </c>
      <c r="H187" s="11" t="str">
        <f aca="false">IF(B187="","",WORKDAY(B187,G187,'Праздники 2026'!$A$5:$A$34))</f>
        <v/>
      </c>
      <c r="I187" s="12" t="str">
        <f aca="true">IF(OR(B187="",J187&lt;&gt;""),"",NETWORKDAYS(TODAY(),H187,'Праздники 2026'!$A$5:$A$34)-1)</f>
        <v/>
      </c>
      <c r="J187" s="8"/>
      <c r="K187" s="8"/>
      <c r="L187" s="10"/>
      <c r="M187" s="11" t="str">
        <f aca="false">IF(OR(J187="",LEFT(E187,14)="Единовременное",LEFT(E187,9)="Извещение"),"",WORKDAY(J187,10,'Праздники 2026'!$A$5:$A$34))</f>
        <v/>
      </c>
      <c r="N187" s="12" t="str">
        <f aca="true">IF(B187="","",IF(J187="",IF(TODAY()&gt;H187,"Просрочен, ответа нет","В работе"),IF(J187&gt;H187,"Просрочен, ответ отправлен",IF(L187="Отказ","Отказ: исправить и отправить заново","В срок"))))</f>
        <v/>
      </c>
      <c r="O187" s="10"/>
      <c r="P187" s="10"/>
    </row>
    <row r="188" customFormat="false" ht="15" hidden="false" customHeight="false" outlineLevel="0" collapsed="false">
      <c r="A188" s="7" t="str">
        <f aca="false">IF(B188="","",ROW()-7)</f>
        <v/>
      </c>
      <c r="B188" s="8"/>
      <c r="C188" s="9"/>
      <c r="D188" s="10"/>
      <c r="E188" s="10"/>
      <c r="F188" s="10"/>
      <c r="G188" s="7" t="str">
        <f aca="false">IF(B188="","",IF(F188&lt;&gt;"",F188,IFERROR(VLOOKUP(E188,'Сроки по видам'!$A$4:$B$8,2,FALSE()),3)))</f>
        <v/>
      </c>
      <c r="H188" s="11" t="str">
        <f aca="false">IF(B188="","",WORKDAY(B188,G188,'Праздники 2026'!$A$5:$A$34))</f>
        <v/>
      </c>
      <c r="I188" s="12" t="str">
        <f aca="true">IF(OR(B188="",J188&lt;&gt;""),"",NETWORKDAYS(TODAY(),H188,'Праздники 2026'!$A$5:$A$34)-1)</f>
        <v/>
      </c>
      <c r="J188" s="8"/>
      <c r="K188" s="8"/>
      <c r="L188" s="10"/>
      <c r="M188" s="11" t="str">
        <f aca="false">IF(OR(J188="",LEFT(E188,14)="Единовременное",LEFT(E188,9)="Извещение"),"",WORKDAY(J188,10,'Праздники 2026'!$A$5:$A$34))</f>
        <v/>
      </c>
      <c r="N188" s="12" t="str">
        <f aca="true">IF(B188="","",IF(J188="",IF(TODAY()&gt;H188,"Просрочен, ответа нет","В работе"),IF(J188&gt;H188,"Просрочен, ответ отправлен",IF(L188="Отказ","Отказ: исправить и отправить заново","В срок"))))</f>
        <v/>
      </c>
      <c r="O188" s="10"/>
      <c r="P188" s="10"/>
    </row>
    <row r="189" customFormat="false" ht="15" hidden="false" customHeight="false" outlineLevel="0" collapsed="false">
      <c r="A189" s="7" t="str">
        <f aca="false">IF(B189="","",ROW()-7)</f>
        <v/>
      </c>
      <c r="B189" s="8"/>
      <c r="C189" s="9"/>
      <c r="D189" s="10"/>
      <c r="E189" s="10"/>
      <c r="F189" s="10"/>
      <c r="G189" s="7" t="str">
        <f aca="false">IF(B189="","",IF(F189&lt;&gt;"",F189,IFERROR(VLOOKUP(E189,'Сроки по видам'!$A$4:$B$8,2,FALSE()),3)))</f>
        <v/>
      </c>
      <c r="H189" s="11" t="str">
        <f aca="false">IF(B189="","",WORKDAY(B189,G189,'Праздники 2026'!$A$5:$A$34))</f>
        <v/>
      </c>
      <c r="I189" s="12" t="str">
        <f aca="true">IF(OR(B189="",J189&lt;&gt;""),"",NETWORKDAYS(TODAY(),H189,'Праздники 2026'!$A$5:$A$34)-1)</f>
        <v/>
      </c>
      <c r="J189" s="8"/>
      <c r="K189" s="8"/>
      <c r="L189" s="10"/>
      <c r="M189" s="11" t="str">
        <f aca="false">IF(OR(J189="",LEFT(E189,14)="Единовременное",LEFT(E189,9)="Извещение"),"",WORKDAY(J189,10,'Праздники 2026'!$A$5:$A$34))</f>
        <v/>
      </c>
      <c r="N189" s="12" t="str">
        <f aca="true">IF(B189="","",IF(J189="",IF(TODAY()&gt;H189,"Просрочен, ответа нет","В работе"),IF(J189&gt;H189,"Просрочен, ответ отправлен",IF(L189="Отказ","Отказ: исправить и отправить заново","В срок"))))</f>
        <v/>
      </c>
      <c r="O189" s="10"/>
      <c r="P189" s="10"/>
    </row>
    <row r="190" customFormat="false" ht="15" hidden="false" customHeight="false" outlineLevel="0" collapsed="false">
      <c r="A190" s="7" t="str">
        <f aca="false">IF(B190="","",ROW()-7)</f>
        <v/>
      </c>
      <c r="B190" s="8"/>
      <c r="C190" s="9"/>
      <c r="D190" s="10"/>
      <c r="E190" s="10"/>
      <c r="F190" s="10"/>
      <c r="G190" s="7" t="str">
        <f aca="false">IF(B190="","",IF(F190&lt;&gt;"",F190,IFERROR(VLOOKUP(E190,'Сроки по видам'!$A$4:$B$8,2,FALSE()),3)))</f>
        <v/>
      </c>
      <c r="H190" s="11" t="str">
        <f aca="false">IF(B190="","",WORKDAY(B190,G190,'Праздники 2026'!$A$5:$A$34))</f>
        <v/>
      </c>
      <c r="I190" s="12" t="str">
        <f aca="true">IF(OR(B190="",J190&lt;&gt;""),"",NETWORKDAYS(TODAY(),H190,'Праздники 2026'!$A$5:$A$34)-1)</f>
        <v/>
      </c>
      <c r="J190" s="8"/>
      <c r="K190" s="8"/>
      <c r="L190" s="10"/>
      <c r="M190" s="11" t="str">
        <f aca="false">IF(OR(J190="",LEFT(E190,14)="Единовременное",LEFT(E190,9)="Извещение"),"",WORKDAY(J190,10,'Праздники 2026'!$A$5:$A$34))</f>
        <v/>
      </c>
      <c r="N190" s="12" t="str">
        <f aca="true">IF(B190="","",IF(J190="",IF(TODAY()&gt;H190,"Просрочен, ответа нет","В работе"),IF(J190&gt;H190,"Просрочен, ответ отправлен",IF(L190="Отказ","Отказ: исправить и отправить заново","В срок"))))</f>
        <v/>
      </c>
      <c r="O190" s="10"/>
      <c r="P190" s="10"/>
    </row>
    <row r="191" customFormat="false" ht="15" hidden="false" customHeight="false" outlineLevel="0" collapsed="false">
      <c r="A191" s="7" t="str">
        <f aca="false">IF(B191="","",ROW()-7)</f>
        <v/>
      </c>
      <c r="B191" s="8"/>
      <c r="C191" s="9"/>
      <c r="D191" s="10"/>
      <c r="E191" s="10"/>
      <c r="F191" s="10"/>
      <c r="G191" s="7" t="str">
        <f aca="false">IF(B191="","",IF(F191&lt;&gt;"",F191,IFERROR(VLOOKUP(E191,'Сроки по видам'!$A$4:$B$8,2,FALSE()),3)))</f>
        <v/>
      </c>
      <c r="H191" s="11" t="str">
        <f aca="false">IF(B191="","",WORKDAY(B191,G191,'Праздники 2026'!$A$5:$A$34))</f>
        <v/>
      </c>
      <c r="I191" s="12" t="str">
        <f aca="true">IF(OR(B191="",J191&lt;&gt;""),"",NETWORKDAYS(TODAY(),H191,'Праздники 2026'!$A$5:$A$34)-1)</f>
        <v/>
      </c>
      <c r="J191" s="8"/>
      <c r="K191" s="8"/>
      <c r="L191" s="10"/>
      <c r="M191" s="11" t="str">
        <f aca="false">IF(OR(J191="",LEFT(E191,14)="Единовременное",LEFT(E191,9)="Извещение"),"",WORKDAY(J191,10,'Праздники 2026'!$A$5:$A$34))</f>
        <v/>
      </c>
      <c r="N191" s="12" t="str">
        <f aca="true">IF(B191="","",IF(J191="",IF(TODAY()&gt;H191,"Просрочен, ответа нет","В работе"),IF(J191&gt;H191,"Просрочен, ответ отправлен",IF(L191="Отказ","Отказ: исправить и отправить заново","В срок"))))</f>
        <v/>
      </c>
      <c r="O191" s="10"/>
      <c r="P191" s="10"/>
    </row>
    <row r="192" customFormat="false" ht="15" hidden="false" customHeight="false" outlineLevel="0" collapsed="false">
      <c r="A192" s="7" t="str">
        <f aca="false">IF(B192="","",ROW()-7)</f>
        <v/>
      </c>
      <c r="B192" s="8"/>
      <c r="C192" s="9"/>
      <c r="D192" s="10"/>
      <c r="E192" s="10"/>
      <c r="F192" s="10"/>
      <c r="G192" s="7" t="str">
        <f aca="false">IF(B192="","",IF(F192&lt;&gt;"",F192,IFERROR(VLOOKUP(E192,'Сроки по видам'!$A$4:$B$8,2,FALSE()),3)))</f>
        <v/>
      </c>
      <c r="H192" s="11" t="str">
        <f aca="false">IF(B192="","",WORKDAY(B192,G192,'Праздники 2026'!$A$5:$A$34))</f>
        <v/>
      </c>
      <c r="I192" s="12" t="str">
        <f aca="true">IF(OR(B192="",J192&lt;&gt;""),"",NETWORKDAYS(TODAY(),H192,'Праздники 2026'!$A$5:$A$34)-1)</f>
        <v/>
      </c>
      <c r="J192" s="8"/>
      <c r="K192" s="8"/>
      <c r="L192" s="10"/>
      <c r="M192" s="11" t="str">
        <f aca="false">IF(OR(J192="",LEFT(E192,14)="Единовременное",LEFT(E192,9)="Извещение"),"",WORKDAY(J192,10,'Праздники 2026'!$A$5:$A$34))</f>
        <v/>
      </c>
      <c r="N192" s="12" t="str">
        <f aca="true">IF(B192="","",IF(J192="",IF(TODAY()&gt;H192,"Просрочен, ответа нет","В работе"),IF(J192&gt;H192,"Просрочен, ответ отправлен",IF(L192="Отказ","Отказ: исправить и отправить заново","В срок"))))</f>
        <v/>
      </c>
      <c r="O192" s="10"/>
      <c r="P192" s="10"/>
    </row>
    <row r="193" customFormat="false" ht="15" hidden="false" customHeight="false" outlineLevel="0" collapsed="false">
      <c r="A193" s="7" t="str">
        <f aca="false">IF(B193="","",ROW()-7)</f>
        <v/>
      </c>
      <c r="B193" s="8"/>
      <c r="C193" s="9"/>
      <c r="D193" s="10"/>
      <c r="E193" s="10"/>
      <c r="F193" s="10"/>
      <c r="G193" s="7" t="str">
        <f aca="false">IF(B193="","",IF(F193&lt;&gt;"",F193,IFERROR(VLOOKUP(E193,'Сроки по видам'!$A$4:$B$8,2,FALSE()),3)))</f>
        <v/>
      </c>
      <c r="H193" s="11" t="str">
        <f aca="false">IF(B193="","",WORKDAY(B193,G193,'Праздники 2026'!$A$5:$A$34))</f>
        <v/>
      </c>
      <c r="I193" s="12" t="str">
        <f aca="true">IF(OR(B193="",J193&lt;&gt;""),"",NETWORKDAYS(TODAY(),H193,'Праздники 2026'!$A$5:$A$34)-1)</f>
        <v/>
      </c>
      <c r="J193" s="8"/>
      <c r="K193" s="8"/>
      <c r="L193" s="10"/>
      <c r="M193" s="11" t="str">
        <f aca="false">IF(OR(J193="",LEFT(E193,14)="Единовременное",LEFT(E193,9)="Извещение"),"",WORKDAY(J193,10,'Праздники 2026'!$A$5:$A$34))</f>
        <v/>
      </c>
      <c r="N193" s="12" t="str">
        <f aca="true">IF(B193="","",IF(J193="",IF(TODAY()&gt;H193,"Просрочен, ответа нет","В работе"),IF(J193&gt;H193,"Просрочен, ответ отправлен",IF(L193="Отказ","Отказ: исправить и отправить заново","В срок"))))</f>
        <v/>
      </c>
      <c r="O193" s="10"/>
      <c r="P193" s="10"/>
    </row>
    <row r="194" customFormat="false" ht="15" hidden="false" customHeight="false" outlineLevel="0" collapsed="false">
      <c r="A194" s="7" t="str">
        <f aca="false">IF(B194="","",ROW()-7)</f>
        <v/>
      </c>
      <c r="B194" s="8"/>
      <c r="C194" s="9"/>
      <c r="D194" s="10"/>
      <c r="E194" s="10"/>
      <c r="F194" s="10"/>
      <c r="G194" s="7" t="str">
        <f aca="false">IF(B194="","",IF(F194&lt;&gt;"",F194,IFERROR(VLOOKUP(E194,'Сроки по видам'!$A$4:$B$8,2,FALSE()),3)))</f>
        <v/>
      </c>
      <c r="H194" s="11" t="str">
        <f aca="false">IF(B194="","",WORKDAY(B194,G194,'Праздники 2026'!$A$5:$A$34))</f>
        <v/>
      </c>
      <c r="I194" s="12" t="str">
        <f aca="true">IF(OR(B194="",J194&lt;&gt;""),"",NETWORKDAYS(TODAY(),H194,'Праздники 2026'!$A$5:$A$34)-1)</f>
        <v/>
      </c>
      <c r="J194" s="8"/>
      <c r="K194" s="8"/>
      <c r="L194" s="10"/>
      <c r="M194" s="11" t="str">
        <f aca="false">IF(OR(J194="",LEFT(E194,14)="Единовременное",LEFT(E194,9)="Извещение"),"",WORKDAY(J194,10,'Праздники 2026'!$A$5:$A$34))</f>
        <v/>
      </c>
      <c r="N194" s="12" t="str">
        <f aca="true">IF(B194="","",IF(J194="",IF(TODAY()&gt;H194,"Просрочен, ответа нет","В работе"),IF(J194&gt;H194,"Просрочен, ответ отправлен",IF(L194="Отказ","Отказ: исправить и отправить заново","В срок"))))</f>
        <v/>
      </c>
      <c r="O194" s="10"/>
      <c r="P194" s="10"/>
    </row>
    <row r="195" customFormat="false" ht="15" hidden="false" customHeight="false" outlineLevel="0" collapsed="false">
      <c r="A195" s="7" t="str">
        <f aca="false">IF(B195="","",ROW()-7)</f>
        <v/>
      </c>
      <c r="B195" s="8"/>
      <c r="C195" s="9"/>
      <c r="D195" s="10"/>
      <c r="E195" s="10"/>
      <c r="F195" s="10"/>
      <c r="G195" s="7" t="str">
        <f aca="false">IF(B195="","",IF(F195&lt;&gt;"",F195,IFERROR(VLOOKUP(E195,'Сроки по видам'!$A$4:$B$8,2,FALSE()),3)))</f>
        <v/>
      </c>
      <c r="H195" s="11" t="str">
        <f aca="false">IF(B195="","",WORKDAY(B195,G195,'Праздники 2026'!$A$5:$A$34))</f>
        <v/>
      </c>
      <c r="I195" s="12" t="str">
        <f aca="true">IF(OR(B195="",J195&lt;&gt;""),"",NETWORKDAYS(TODAY(),H195,'Праздники 2026'!$A$5:$A$34)-1)</f>
        <v/>
      </c>
      <c r="J195" s="8"/>
      <c r="K195" s="8"/>
      <c r="L195" s="10"/>
      <c r="M195" s="11" t="str">
        <f aca="false">IF(OR(J195="",LEFT(E195,14)="Единовременное",LEFT(E195,9)="Извещение"),"",WORKDAY(J195,10,'Праздники 2026'!$A$5:$A$34))</f>
        <v/>
      </c>
      <c r="N195" s="12" t="str">
        <f aca="true">IF(B195="","",IF(J195="",IF(TODAY()&gt;H195,"Просрочен, ответа нет","В работе"),IF(J195&gt;H195,"Просрочен, ответ отправлен",IF(L195="Отказ","Отказ: исправить и отправить заново","В срок"))))</f>
        <v/>
      </c>
      <c r="O195" s="10"/>
      <c r="P195" s="10"/>
    </row>
    <row r="196" customFormat="false" ht="15" hidden="false" customHeight="false" outlineLevel="0" collapsed="false">
      <c r="A196" s="7" t="str">
        <f aca="false">IF(B196="","",ROW()-7)</f>
        <v/>
      </c>
      <c r="B196" s="8"/>
      <c r="C196" s="9"/>
      <c r="D196" s="10"/>
      <c r="E196" s="10"/>
      <c r="F196" s="10"/>
      <c r="G196" s="7" t="str">
        <f aca="false">IF(B196="","",IF(F196&lt;&gt;"",F196,IFERROR(VLOOKUP(E196,'Сроки по видам'!$A$4:$B$8,2,FALSE()),3)))</f>
        <v/>
      </c>
      <c r="H196" s="11" t="str">
        <f aca="false">IF(B196="","",WORKDAY(B196,G196,'Праздники 2026'!$A$5:$A$34))</f>
        <v/>
      </c>
      <c r="I196" s="12" t="str">
        <f aca="true">IF(OR(B196="",J196&lt;&gt;""),"",NETWORKDAYS(TODAY(),H196,'Праздники 2026'!$A$5:$A$34)-1)</f>
        <v/>
      </c>
      <c r="J196" s="8"/>
      <c r="K196" s="8"/>
      <c r="L196" s="10"/>
      <c r="M196" s="11" t="str">
        <f aca="false">IF(OR(J196="",LEFT(E196,14)="Единовременное",LEFT(E196,9)="Извещение"),"",WORKDAY(J196,10,'Праздники 2026'!$A$5:$A$34))</f>
        <v/>
      </c>
      <c r="N196" s="12" t="str">
        <f aca="true">IF(B196="","",IF(J196="",IF(TODAY()&gt;H196,"Просрочен, ответа нет","В работе"),IF(J196&gt;H196,"Просрочен, ответ отправлен",IF(L196="Отказ","Отказ: исправить и отправить заново","В срок"))))</f>
        <v/>
      </c>
      <c r="O196" s="10"/>
      <c r="P196" s="10"/>
    </row>
    <row r="197" customFormat="false" ht="15" hidden="false" customHeight="false" outlineLevel="0" collapsed="false">
      <c r="A197" s="7" t="str">
        <f aca="false">IF(B197="","",ROW()-7)</f>
        <v/>
      </c>
      <c r="B197" s="8"/>
      <c r="C197" s="9"/>
      <c r="D197" s="10"/>
      <c r="E197" s="10"/>
      <c r="F197" s="10"/>
      <c r="G197" s="7" t="str">
        <f aca="false">IF(B197="","",IF(F197&lt;&gt;"",F197,IFERROR(VLOOKUP(E197,'Сроки по видам'!$A$4:$B$8,2,FALSE()),3)))</f>
        <v/>
      </c>
      <c r="H197" s="11" t="str">
        <f aca="false">IF(B197="","",WORKDAY(B197,G197,'Праздники 2026'!$A$5:$A$34))</f>
        <v/>
      </c>
      <c r="I197" s="12" t="str">
        <f aca="true">IF(OR(B197="",J197&lt;&gt;""),"",NETWORKDAYS(TODAY(),H197,'Праздники 2026'!$A$5:$A$34)-1)</f>
        <v/>
      </c>
      <c r="J197" s="8"/>
      <c r="K197" s="8"/>
      <c r="L197" s="10"/>
      <c r="M197" s="11" t="str">
        <f aca="false">IF(OR(J197="",LEFT(E197,14)="Единовременное",LEFT(E197,9)="Извещение"),"",WORKDAY(J197,10,'Праздники 2026'!$A$5:$A$34))</f>
        <v/>
      </c>
      <c r="N197" s="12" t="str">
        <f aca="true">IF(B197="","",IF(J197="",IF(TODAY()&gt;H197,"Просрочен, ответа нет","В работе"),IF(J197&gt;H197,"Просрочен, ответ отправлен",IF(L197="Отказ","Отказ: исправить и отправить заново","В срок"))))</f>
        <v/>
      </c>
      <c r="O197" s="10"/>
      <c r="P197" s="10"/>
    </row>
    <row r="198" customFormat="false" ht="15" hidden="false" customHeight="false" outlineLevel="0" collapsed="false">
      <c r="A198" s="7" t="str">
        <f aca="false">IF(B198="","",ROW()-7)</f>
        <v/>
      </c>
      <c r="B198" s="8"/>
      <c r="C198" s="9"/>
      <c r="D198" s="10"/>
      <c r="E198" s="10"/>
      <c r="F198" s="10"/>
      <c r="G198" s="7" t="str">
        <f aca="false">IF(B198="","",IF(F198&lt;&gt;"",F198,IFERROR(VLOOKUP(E198,'Сроки по видам'!$A$4:$B$8,2,FALSE()),3)))</f>
        <v/>
      </c>
      <c r="H198" s="11" t="str">
        <f aca="false">IF(B198="","",WORKDAY(B198,G198,'Праздники 2026'!$A$5:$A$34))</f>
        <v/>
      </c>
      <c r="I198" s="12" t="str">
        <f aca="true">IF(OR(B198="",J198&lt;&gt;""),"",NETWORKDAYS(TODAY(),H198,'Праздники 2026'!$A$5:$A$34)-1)</f>
        <v/>
      </c>
      <c r="J198" s="8"/>
      <c r="K198" s="8"/>
      <c r="L198" s="10"/>
      <c r="M198" s="11" t="str">
        <f aca="false">IF(OR(J198="",LEFT(E198,14)="Единовременное",LEFT(E198,9)="Извещение"),"",WORKDAY(J198,10,'Праздники 2026'!$A$5:$A$34))</f>
        <v/>
      </c>
      <c r="N198" s="12" t="str">
        <f aca="true">IF(B198="","",IF(J198="",IF(TODAY()&gt;H198,"Просрочен, ответа нет","В работе"),IF(J198&gt;H198,"Просрочен, ответ отправлен",IF(L198="Отказ","Отказ: исправить и отправить заново","В срок"))))</f>
        <v/>
      </c>
      <c r="O198" s="10"/>
      <c r="P198" s="10"/>
    </row>
    <row r="199" customFormat="false" ht="15" hidden="false" customHeight="false" outlineLevel="0" collapsed="false">
      <c r="A199" s="7" t="str">
        <f aca="false">IF(B199="","",ROW()-7)</f>
        <v/>
      </c>
      <c r="B199" s="8"/>
      <c r="C199" s="9"/>
      <c r="D199" s="10"/>
      <c r="E199" s="10"/>
      <c r="F199" s="10"/>
      <c r="G199" s="7" t="str">
        <f aca="false">IF(B199="","",IF(F199&lt;&gt;"",F199,IFERROR(VLOOKUP(E199,'Сроки по видам'!$A$4:$B$8,2,FALSE()),3)))</f>
        <v/>
      </c>
      <c r="H199" s="11" t="str">
        <f aca="false">IF(B199="","",WORKDAY(B199,G199,'Праздники 2026'!$A$5:$A$34))</f>
        <v/>
      </c>
      <c r="I199" s="12" t="str">
        <f aca="true">IF(OR(B199="",J199&lt;&gt;""),"",NETWORKDAYS(TODAY(),H199,'Праздники 2026'!$A$5:$A$34)-1)</f>
        <v/>
      </c>
      <c r="J199" s="8"/>
      <c r="K199" s="8"/>
      <c r="L199" s="10"/>
      <c r="M199" s="11" t="str">
        <f aca="false">IF(OR(J199="",LEFT(E199,14)="Единовременное",LEFT(E199,9)="Извещение"),"",WORKDAY(J199,10,'Праздники 2026'!$A$5:$A$34))</f>
        <v/>
      </c>
      <c r="N199" s="12" t="str">
        <f aca="true">IF(B199="","",IF(J199="",IF(TODAY()&gt;H199,"Просрочен, ответа нет","В работе"),IF(J199&gt;H199,"Просрочен, ответ отправлен",IF(L199="Отказ","Отказ: исправить и отправить заново","В срок"))))</f>
        <v/>
      </c>
      <c r="O199" s="10"/>
      <c r="P199" s="10"/>
    </row>
    <row r="200" customFormat="false" ht="15" hidden="false" customHeight="false" outlineLevel="0" collapsed="false">
      <c r="A200" s="7" t="str">
        <f aca="false">IF(B200="","",ROW()-7)</f>
        <v/>
      </c>
      <c r="B200" s="8"/>
      <c r="C200" s="9"/>
      <c r="D200" s="10"/>
      <c r="E200" s="10"/>
      <c r="F200" s="10"/>
      <c r="G200" s="7" t="str">
        <f aca="false">IF(B200="","",IF(F200&lt;&gt;"",F200,IFERROR(VLOOKUP(E200,'Сроки по видам'!$A$4:$B$8,2,FALSE()),3)))</f>
        <v/>
      </c>
      <c r="H200" s="11" t="str">
        <f aca="false">IF(B200="","",WORKDAY(B200,G200,'Праздники 2026'!$A$5:$A$34))</f>
        <v/>
      </c>
      <c r="I200" s="12" t="str">
        <f aca="true">IF(OR(B200="",J200&lt;&gt;""),"",NETWORKDAYS(TODAY(),H200,'Праздники 2026'!$A$5:$A$34)-1)</f>
        <v/>
      </c>
      <c r="J200" s="8"/>
      <c r="K200" s="8"/>
      <c r="L200" s="10"/>
      <c r="M200" s="11" t="str">
        <f aca="false">IF(OR(J200="",LEFT(E200,14)="Единовременное",LEFT(E200,9)="Извещение"),"",WORKDAY(J200,10,'Праздники 2026'!$A$5:$A$34))</f>
        <v/>
      </c>
      <c r="N200" s="12" t="str">
        <f aca="true">IF(B200="","",IF(J200="",IF(TODAY()&gt;H200,"Просрочен, ответа нет","В работе"),IF(J200&gt;H200,"Просрочен, ответ отправлен",IF(L200="Отказ","Отказ: исправить и отправить заново","В срок"))))</f>
        <v/>
      </c>
      <c r="O200" s="10"/>
      <c r="P200" s="10"/>
    </row>
    <row r="201" customFormat="false" ht="15" hidden="false" customHeight="false" outlineLevel="0" collapsed="false">
      <c r="A201" s="7" t="str">
        <f aca="false">IF(B201="","",ROW()-7)</f>
        <v/>
      </c>
      <c r="B201" s="8"/>
      <c r="C201" s="9"/>
      <c r="D201" s="10"/>
      <c r="E201" s="10"/>
      <c r="F201" s="10"/>
      <c r="G201" s="7" t="str">
        <f aca="false">IF(B201="","",IF(F201&lt;&gt;"",F201,IFERROR(VLOOKUP(E201,'Сроки по видам'!$A$4:$B$8,2,FALSE()),3)))</f>
        <v/>
      </c>
      <c r="H201" s="11" t="str">
        <f aca="false">IF(B201="","",WORKDAY(B201,G201,'Праздники 2026'!$A$5:$A$34))</f>
        <v/>
      </c>
      <c r="I201" s="12" t="str">
        <f aca="true">IF(OR(B201="",J201&lt;&gt;""),"",NETWORKDAYS(TODAY(),H201,'Праздники 2026'!$A$5:$A$34)-1)</f>
        <v/>
      </c>
      <c r="J201" s="8"/>
      <c r="K201" s="8"/>
      <c r="L201" s="10"/>
      <c r="M201" s="11" t="str">
        <f aca="false">IF(OR(J201="",LEFT(E201,14)="Единовременное",LEFT(E201,9)="Извещение"),"",WORKDAY(J201,10,'Праздники 2026'!$A$5:$A$34))</f>
        <v/>
      </c>
      <c r="N201" s="12" t="str">
        <f aca="true">IF(B201="","",IF(J201="",IF(TODAY()&gt;H201,"Просрочен, ответа нет","В работе"),IF(J201&gt;H201,"Просрочен, ответ отправлен",IF(L201="Отказ","Отказ: исправить и отправить заново","В срок"))))</f>
        <v/>
      </c>
      <c r="O201" s="10"/>
      <c r="P201" s="10"/>
    </row>
    <row r="202" customFormat="false" ht="15" hidden="false" customHeight="false" outlineLevel="0" collapsed="false">
      <c r="A202" s="7" t="str">
        <f aca="false">IF(B202="","",ROW()-7)</f>
        <v/>
      </c>
      <c r="B202" s="8"/>
      <c r="C202" s="9"/>
      <c r="D202" s="10"/>
      <c r="E202" s="10"/>
      <c r="F202" s="10"/>
      <c r="G202" s="7" t="str">
        <f aca="false">IF(B202="","",IF(F202&lt;&gt;"",F202,IFERROR(VLOOKUP(E202,'Сроки по видам'!$A$4:$B$8,2,FALSE()),3)))</f>
        <v/>
      </c>
      <c r="H202" s="11" t="str">
        <f aca="false">IF(B202="","",WORKDAY(B202,G202,'Праздники 2026'!$A$5:$A$34))</f>
        <v/>
      </c>
      <c r="I202" s="12" t="str">
        <f aca="true">IF(OR(B202="",J202&lt;&gt;""),"",NETWORKDAYS(TODAY(),H202,'Праздники 2026'!$A$5:$A$34)-1)</f>
        <v/>
      </c>
      <c r="J202" s="8"/>
      <c r="K202" s="8"/>
      <c r="L202" s="10"/>
      <c r="M202" s="11" t="str">
        <f aca="false">IF(OR(J202="",LEFT(E202,14)="Единовременное",LEFT(E202,9)="Извещение"),"",WORKDAY(J202,10,'Праздники 2026'!$A$5:$A$34))</f>
        <v/>
      </c>
      <c r="N202" s="12" t="str">
        <f aca="true">IF(B202="","",IF(J202="",IF(TODAY()&gt;H202,"Просрочен, ответа нет","В работе"),IF(J202&gt;H202,"Просрочен, ответ отправлен",IF(L202="Отказ","Отказ: исправить и отправить заново","В срок"))))</f>
        <v/>
      </c>
      <c r="O202" s="10"/>
      <c r="P202" s="10"/>
    </row>
    <row r="203" customFormat="false" ht="15" hidden="false" customHeight="false" outlineLevel="0" collapsed="false">
      <c r="A203" s="7" t="str">
        <f aca="false">IF(B203="","",ROW()-7)</f>
        <v/>
      </c>
      <c r="B203" s="8"/>
      <c r="C203" s="9"/>
      <c r="D203" s="10"/>
      <c r="E203" s="10"/>
      <c r="F203" s="10"/>
      <c r="G203" s="7" t="str">
        <f aca="false">IF(B203="","",IF(F203&lt;&gt;"",F203,IFERROR(VLOOKUP(E203,'Сроки по видам'!$A$4:$B$8,2,FALSE()),3)))</f>
        <v/>
      </c>
      <c r="H203" s="11" t="str">
        <f aca="false">IF(B203="","",WORKDAY(B203,G203,'Праздники 2026'!$A$5:$A$34))</f>
        <v/>
      </c>
      <c r="I203" s="12" t="str">
        <f aca="true">IF(OR(B203="",J203&lt;&gt;""),"",NETWORKDAYS(TODAY(),H203,'Праздники 2026'!$A$5:$A$34)-1)</f>
        <v/>
      </c>
      <c r="J203" s="8"/>
      <c r="K203" s="8"/>
      <c r="L203" s="10"/>
      <c r="M203" s="11" t="str">
        <f aca="false">IF(OR(J203="",LEFT(E203,14)="Единовременное",LEFT(E203,9)="Извещение"),"",WORKDAY(J203,10,'Праздники 2026'!$A$5:$A$34))</f>
        <v/>
      </c>
      <c r="N203" s="12" t="str">
        <f aca="true">IF(B203="","",IF(J203="",IF(TODAY()&gt;H203,"Просрочен, ответа нет","В работе"),IF(J203&gt;H203,"Просрочен, ответ отправлен",IF(L203="Отказ","Отказ: исправить и отправить заново","В срок"))))</f>
        <v/>
      </c>
      <c r="O203" s="10"/>
      <c r="P203" s="10"/>
    </row>
    <row r="204" customFormat="false" ht="15" hidden="false" customHeight="false" outlineLevel="0" collapsed="false">
      <c r="A204" s="7" t="str">
        <f aca="false">IF(B204="","",ROW()-7)</f>
        <v/>
      </c>
      <c r="B204" s="8"/>
      <c r="C204" s="9"/>
      <c r="D204" s="10"/>
      <c r="E204" s="10"/>
      <c r="F204" s="10"/>
      <c r="G204" s="7" t="str">
        <f aca="false">IF(B204="","",IF(F204&lt;&gt;"",F204,IFERROR(VLOOKUP(E204,'Сроки по видам'!$A$4:$B$8,2,FALSE()),3)))</f>
        <v/>
      </c>
      <c r="H204" s="11" t="str">
        <f aca="false">IF(B204="","",WORKDAY(B204,G204,'Праздники 2026'!$A$5:$A$34))</f>
        <v/>
      </c>
      <c r="I204" s="12" t="str">
        <f aca="true">IF(OR(B204="",J204&lt;&gt;""),"",NETWORKDAYS(TODAY(),H204,'Праздники 2026'!$A$5:$A$34)-1)</f>
        <v/>
      </c>
      <c r="J204" s="8"/>
      <c r="K204" s="8"/>
      <c r="L204" s="10"/>
      <c r="M204" s="11" t="str">
        <f aca="false">IF(OR(J204="",LEFT(E204,14)="Единовременное",LEFT(E204,9)="Извещение"),"",WORKDAY(J204,10,'Праздники 2026'!$A$5:$A$34))</f>
        <v/>
      </c>
      <c r="N204" s="12" t="str">
        <f aca="true">IF(B204="","",IF(J204="",IF(TODAY()&gt;H204,"Просрочен, ответа нет","В работе"),IF(J204&gt;H204,"Просрочен, ответ отправлен",IF(L204="Отказ","Отказ: исправить и отправить заново","В срок"))))</f>
        <v/>
      </c>
      <c r="O204" s="10"/>
      <c r="P204" s="10"/>
    </row>
    <row r="205" customFormat="false" ht="15" hidden="false" customHeight="false" outlineLevel="0" collapsed="false">
      <c r="A205" s="7" t="str">
        <f aca="false">IF(B205="","",ROW()-7)</f>
        <v/>
      </c>
      <c r="B205" s="8"/>
      <c r="C205" s="9"/>
      <c r="D205" s="10"/>
      <c r="E205" s="10"/>
      <c r="F205" s="10"/>
      <c r="G205" s="7" t="str">
        <f aca="false">IF(B205="","",IF(F205&lt;&gt;"",F205,IFERROR(VLOOKUP(E205,'Сроки по видам'!$A$4:$B$8,2,FALSE()),3)))</f>
        <v/>
      </c>
      <c r="H205" s="11" t="str">
        <f aca="false">IF(B205="","",WORKDAY(B205,G205,'Праздники 2026'!$A$5:$A$34))</f>
        <v/>
      </c>
      <c r="I205" s="12" t="str">
        <f aca="true">IF(OR(B205="",J205&lt;&gt;""),"",NETWORKDAYS(TODAY(),H205,'Праздники 2026'!$A$5:$A$34)-1)</f>
        <v/>
      </c>
      <c r="J205" s="8"/>
      <c r="K205" s="8"/>
      <c r="L205" s="10"/>
      <c r="M205" s="11" t="str">
        <f aca="false">IF(OR(J205="",LEFT(E205,14)="Единовременное",LEFT(E205,9)="Извещение"),"",WORKDAY(J205,10,'Праздники 2026'!$A$5:$A$34))</f>
        <v/>
      </c>
      <c r="N205" s="12" t="str">
        <f aca="true">IF(B205="","",IF(J205="",IF(TODAY()&gt;H205,"Просрочен, ответа нет","В работе"),IF(J205&gt;H205,"Просрочен, ответ отправлен",IF(L205="Отказ","Отказ: исправить и отправить заново","В срок"))))</f>
        <v/>
      </c>
      <c r="O205" s="10"/>
      <c r="P205" s="10"/>
    </row>
    <row r="206" customFormat="false" ht="15" hidden="false" customHeight="false" outlineLevel="0" collapsed="false">
      <c r="A206" s="7" t="str">
        <f aca="false">IF(B206="","",ROW()-7)</f>
        <v/>
      </c>
      <c r="B206" s="8"/>
      <c r="C206" s="9"/>
      <c r="D206" s="10"/>
      <c r="E206" s="10"/>
      <c r="F206" s="10"/>
      <c r="G206" s="7" t="str">
        <f aca="false">IF(B206="","",IF(F206&lt;&gt;"",F206,IFERROR(VLOOKUP(E206,'Сроки по видам'!$A$4:$B$8,2,FALSE()),3)))</f>
        <v/>
      </c>
      <c r="H206" s="11" t="str">
        <f aca="false">IF(B206="","",WORKDAY(B206,G206,'Праздники 2026'!$A$5:$A$34))</f>
        <v/>
      </c>
      <c r="I206" s="12" t="str">
        <f aca="true">IF(OR(B206="",J206&lt;&gt;""),"",NETWORKDAYS(TODAY(),H206,'Праздники 2026'!$A$5:$A$34)-1)</f>
        <v/>
      </c>
      <c r="J206" s="8"/>
      <c r="K206" s="8"/>
      <c r="L206" s="10"/>
      <c r="M206" s="11" t="str">
        <f aca="false">IF(OR(J206="",LEFT(E206,14)="Единовременное",LEFT(E206,9)="Извещение"),"",WORKDAY(J206,10,'Праздники 2026'!$A$5:$A$34))</f>
        <v/>
      </c>
      <c r="N206" s="12" t="str">
        <f aca="true">IF(B206="","",IF(J206="",IF(TODAY()&gt;H206,"Просрочен, ответа нет","В работе"),IF(J206&gt;H206,"Просрочен, ответ отправлен",IF(L206="Отказ","Отказ: исправить и отправить заново","В срок"))))</f>
        <v/>
      </c>
      <c r="O206" s="10"/>
      <c r="P206" s="10"/>
    </row>
    <row r="207" customFormat="false" ht="15" hidden="false" customHeight="false" outlineLevel="0" collapsed="false">
      <c r="A207" s="7" t="str">
        <f aca="false">IF(B207="","",ROW()-7)</f>
        <v/>
      </c>
      <c r="B207" s="8"/>
      <c r="C207" s="9"/>
      <c r="D207" s="10"/>
      <c r="E207" s="10"/>
      <c r="F207" s="10"/>
      <c r="G207" s="7" t="str">
        <f aca="false">IF(B207="","",IF(F207&lt;&gt;"",F207,IFERROR(VLOOKUP(E207,'Сроки по видам'!$A$4:$B$8,2,FALSE()),3)))</f>
        <v/>
      </c>
      <c r="H207" s="11" t="str">
        <f aca="false">IF(B207="","",WORKDAY(B207,G207,'Праздники 2026'!$A$5:$A$34))</f>
        <v/>
      </c>
      <c r="I207" s="12" t="str">
        <f aca="true">IF(OR(B207="",J207&lt;&gt;""),"",NETWORKDAYS(TODAY(),H207,'Праздники 2026'!$A$5:$A$34)-1)</f>
        <v/>
      </c>
      <c r="J207" s="8"/>
      <c r="K207" s="8"/>
      <c r="L207" s="10"/>
      <c r="M207" s="11" t="str">
        <f aca="false">IF(OR(J207="",LEFT(E207,14)="Единовременное",LEFT(E207,9)="Извещение"),"",WORKDAY(J207,10,'Праздники 2026'!$A$5:$A$34))</f>
        <v/>
      </c>
      <c r="N207" s="12" t="str">
        <f aca="true">IF(B207="","",IF(J207="",IF(TODAY()&gt;H207,"Просрочен, ответа нет","В работе"),IF(J207&gt;H207,"Просрочен, ответ отправлен",IF(L207="Отказ","Отказ: исправить и отправить заново","В срок"))))</f>
        <v/>
      </c>
      <c r="O207" s="10"/>
      <c r="P207" s="10"/>
    </row>
  </sheetData>
  <autoFilter ref="A7:P207"/>
  <mergeCells count="3">
    <mergeCell ref="A2:P2"/>
    <mergeCell ref="A3:P3"/>
    <mergeCell ref="A4:P4"/>
  </mergeCells>
  <conditionalFormatting sqref="N8:N207">
    <cfRule type="expression" priority="2" aboveAverage="0" equalAverage="0" bottom="0" percent="0" rank="0" text="" dxfId="5">
      <formula>LEFT(N8,9)="Просрочен"</formula>
    </cfRule>
    <cfRule type="expression" priority="3" aboveAverage="0" equalAverage="0" bottom="0" percent="0" rank="0" text="" dxfId="5">
      <formula>LEFT(N8,5)="Отказ"</formula>
    </cfRule>
    <cfRule type="expression" priority="4" aboveAverage="0" equalAverage="0" bottom="0" percent="0" rank="0" text="" dxfId="6">
      <formula>N8="В срок"</formula>
    </cfRule>
  </conditionalFormatting>
  <conditionalFormatting sqref="I8:I207">
    <cfRule type="expression" priority="5" aboveAverage="0" equalAverage="0" bottom="0" percent="0" rank="0" text="" dxfId="7">
      <formula>AND(I8&lt;&gt;"",I8&lt;=1)</formula>
    </cfRule>
  </conditionalFormatting>
  <dataValidations count="3">
    <dataValidation allowBlank="true" errorStyle="stop" operator="between" showDropDown="false" showErrorMessage="false" showInputMessage="false" sqref="E8:E207" type="list">
      <formula1>"Временная нетрудоспособность,Беременность и роды,Уход за ребёнком: запрос сведений,Единовременное при рождении: районный коэффициент,Извещение о недостающих сведениях"</formula1>
      <formula2>0</formula2>
    </dataValidation>
    <dataValidation allowBlank="true" errorStyle="stop" operator="between" showDropDown="false" showErrorMessage="false" showInputMessage="false" sqref="L8:L207" type="list">
      <formula1>"Принят,Отказ"</formula1>
      <formula2>0</formula2>
    </dataValidation>
    <dataValidation allowBlank="true" errorStyle="stop" operator="between" showDropDown="false" showErrorMessage="false" showInputMessage="false" sqref="F8:F207" type="whole">
      <formula1>1</formula1>
      <formula2>60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Подготовлено сервисом Добыто · dobyto.ru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2"/>
    <col collapsed="false" customWidth="true" hidden="false" outlineLevel="0" max="3" min="3" style="0" width="70"/>
    <col collapsed="false" customWidth="true" hidden="false" outlineLevel="0" max="4" min="4" style="0" width="42"/>
  </cols>
  <sheetData>
    <row r="1" customFormat="false" ht="15" hidden="false" customHeight="false" outlineLevel="0" collapsed="false">
      <c r="A1" s="13" t="s">
        <v>30</v>
      </c>
    </row>
    <row r="3" customFormat="false" ht="35.05" hidden="false" customHeight="false" outlineLevel="0" collapsed="false">
      <c r="A3" s="6" t="s">
        <v>13</v>
      </c>
      <c r="B3" s="6" t="s">
        <v>31</v>
      </c>
      <c r="C3" s="6" t="s">
        <v>32</v>
      </c>
      <c r="D3" s="6" t="s">
        <v>33</v>
      </c>
    </row>
    <row r="4" customFormat="false" ht="35.05" hidden="false" customHeight="false" outlineLevel="0" collapsed="false">
      <c r="A4" s="7" t="s">
        <v>27</v>
      </c>
      <c r="B4" s="7" t="n">
        <v>3</v>
      </c>
      <c r="C4" s="7" t="s">
        <v>34</v>
      </c>
      <c r="D4" s="7" t="s">
        <v>35</v>
      </c>
    </row>
    <row r="5" customFormat="false" ht="15" hidden="false" customHeight="false" outlineLevel="0" collapsed="false">
      <c r="A5" s="7" t="s">
        <v>36</v>
      </c>
      <c r="B5" s="7" t="n">
        <v>3</v>
      </c>
      <c r="C5" s="7" t="s">
        <v>37</v>
      </c>
      <c r="D5" s="7" t="s">
        <v>38</v>
      </c>
    </row>
    <row r="6" customFormat="false" ht="35.05" hidden="false" customHeight="false" outlineLevel="0" collapsed="false">
      <c r="A6" s="7" t="s">
        <v>39</v>
      </c>
      <c r="B6" s="7" t="n">
        <v>3</v>
      </c>
      <c r="C6" s="7" t="s">
        <v>40</v>
      </c>
      <c r="D6" s="7" t="s">
        <v>38</v>
      </c>
    </row>
    <row r="7" customFormat="false" ht="23.85" hidden="false" customHeight="false" outlineLevel="0" collapsed="false">
      <c r="A7" s="7" t="s">
        <v>41</v>
      </c>
      <c r="B7" s="7" t="n">
        <v>2</v>
      </c>
      <c r="C7" s="7" t="s">
        <v>42</v>
      </c>
      <c r="D7" s="7" t="s">
        <v>43</v>
      </c>
    </row>
    <row r="8" customFormat="false" ht="35.05" hidden="false" customHeight="false" outlineLevel="0" collapsed="false">
      <c r="A8" s="7" t="s">
        <v>44</v>
      </c>
      <c r="B8" s="7" t="n">
        <v>5</v>
      </c>
      <c r="C8" s="7" t="s">
        <v>45</v>
      </c>
      <c r="D8" s="7" t="s">
        <v>46</v>
      </c>
    </row>
    <row r="10" customFormat="false" ht="54" hidden="false" customHeight="true" outlineLevel="0" collapsed="false">
      <c r="A10" s="2" t="s">
        <v>47</v>
      </c>
      <c r="B10" s="2"/>
      <c r="C10" s="2"/>
      <c r="D10" s="2"/>
    </row>
    <row r="11" customFormat="false" ht="18" hidden="false" customHeight="true" outlineLevel="0" collapsed="false">
      <c r="A11" s="2" t="s">
        <v>48</v>
      </c>
      <c r="B11" s="2"/>
      <c r="C11" s="2"/>
      <c r="D11" s="2"/>
    </row>
  </sheetData>
  <mergeCells count="2">
    <mergeCell ref="A10:D10"/>
    <mergeCell ref="A11:D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4"/>
    <col collapsed="false" customWidth="true" hidden="false" outlineLevel="0" max="3" min="3" style="0" width="30"/>
  </cols>
  <sheetData>
    <row r="1" customFormat="false" ht="15" hidden="false" customHeight="false" outlineLevel="0" collapsed="false">
      <c r="A1" s="14" t="s">
        <v>49</v>
      </c>
    </row>
    <row r="2" customFormat="false" ht="43.5" hidden="false" customHeight="true" outlineLevel="0" collapsed="false">
      <c r="A2" s="2" t="s">
        <v>50</v>
      </c>
      <c r="B2" s="2"/>
      <c r="C2" s="2"/>
    </row>
    <row r="4" customFormat="false" ht="15" hidden="false" customHeight="false" outlineLevel="0" collapsed="false">
      <c r="A4" s="6" t="s">
        <v>51</v>
      </c>
      <c r="B4" s="6" t="s">
        <v>52</v>
      </c>
    </row>
    <row r="5" customFormat="false" ht="15" hidden="false" customHeight="false" outlineLevel="0" collapsed="false">
      <c r="A5" s="8" t="n">
        <v>46023</v>
      </c>
      <c r="B5" s="10" t="s">
        <v>53</v>
      </c>
    </row>
    <row r="6" customFormat="false" ht="15" hidden="false" customHeight="false" outlineLevel="0" collapsed="false">
      <c r="A6" s="8" t="n">
        <v>46024</v>
      </c>
      <c r="B6" s="10" t="s">
        <v>53</v>
      </c>
    </row>
    <row r="7" customFormat="false" ht="15" hidden="false" customHeight="false" outlineLevel="0" collapsed="false">
      <c r="A7" s="8" t="n">
        <v>46027</v>
      </c>
      <c r="B7" s="10" t="s">
        <v>53</v>
      </c>
    </row>
    <row r="8" customFormat="false" ht="15" hidden="false" customHeight="false" outlineLevel="0" collapsed="false">
      <c r="A8" s="8" t="n">
        <v>46028</v>
      </c>
      <c r="B8" s="10" t="s">
        <v>53</v>
      </c>
    </row>
    <row r="9" customFormat="false" ht="15" hidden="false" customHeight="false" outlineLevel="0" collapsed="false">
      <c r="A9" s="8" t="n">
        <v>46029</v>
      </c>
      <c r="B9" s="10" t="s">
        <v>54</v>
      </c>
    </row>
    <row r="10" customFormat="false" ht="15" hidden="false" customHeight="false" outlineLevel="0" collapsed="false">
      <c r="A10" s="8" t="n">
        <v>46030</v>
      </c>
      <c r="B10" s="10" t="s">
        <v>53</v>
      </c>
    </row>
    <row r="11" customFormat="false" ht="15" hidden="false" customHeight="false" outlineLevel="0" collapsed="false">
      <c r="A11" s="8" t="n">
        <v>46031</v>
      </c>
      <c r="B11" s="10" t="s">
        <v>55</v>
      </c>
    </row>
    <row r="12" customFormat="false" ht="15" hidden="false" customHeight="false" outlineLevel="0" collapsed="false">
      <c r="A12" s="8" t="n">
        <v>46076</v>
      </c>
      <c r="B12" s="10" t="s">
        <v>56</v>
      </c>
    </row>
    <row r="13" customFormat="false" ht="15" hidden="false" customHeight="false" outlineLevel="0" collapsed="false">
      <c r="A13" s="8" t="n">
        <v>46090</v>
      </c>
      <c r="B13" s="10" t="s">
        <v>57</v>
      </c>
    </row>
    <row r="14" customFormat="false" ht="15" hidden="false" customHeight="false" outlineLevel="0" collapsed="false">
      <c r="A14" s="8" t="n">
        <v>46143</v>
      </c>
      <c r="B14" s="10" t="s">
        <v>58</v>
      </c>
    </row>
    <row r="15" customFormat="false" ht="15" hidden="false" customHeight="false" outlineLevel="0" collapsed="false">
      <c r="A15" s="8" t="n">
        <v>46153</v>
      </c>
      <c r="B15" s="10" t="s">
        <v>59</v>
      </c>
    </row>
    <row r="16" customFormat="false" ht="15" hidden="false" customHeight="false" outlineLevel="0" collapsed="false">
      <c r="A16" s="8" t="n">
        <v>46185</v>
      </c>
      <c r="B16" s="10" t="s">
        <v>60</v>
      </c>
    </row>
    <row r="17" customFormat="false" ht="15" hidden="false" customHeight="false" outlineLevel="0" collapsed="false">
      <c r="A17" s="8" t="n">
        <v>46330</v>
      </c>
      <c r="B17" s="10" t="s">
        <v>61</v>
      </c>
    </row>
    <row r="18" customFormat="false" ht="15" hidden="false" customHeight="false" outlineLevel="0" collapsed="false">
      <c r="A18" s="8" t="n">
        <v>46387</v>
      </c>
      <c r="B18" s="10" t="s">
        <v>62</v>
      </c>
    </row>
    <row r="19" customFormat="false" ht="15" hidden="false" customHeight="false" outlineLevel="0" collapsed="false">
      <c r="A19" s="8"/>
      <c r="B19" s="10"/>
    </row>
    <row r="20" customFormat="false" ht="15" hidden="false" customHeight="false" outlineLevel="0" collapsed="false">
      <c r="A20" s="8"/>
      <c r="B20" s="10"/>
    </row>
    <row r="21" customFormat="false" ht="15" hidden="false" customHeight="false" outlineLevel="0" collapsed="false">
      <c r="A21" s="8"/>
      <c r="B21" s="10"/>
    </row>
    <row r="22" customFormat="false" ht="15" hidden="false" customHeight="false" outlineLevel="0" collapsed="false">
      <c r="A22" s="8"/>
      <c r="B22" s="10"/>
    </row>
    <row r="23" customFormat="false" ht="15" hidden="false" customHeight="false" outlineLevel="0" collapsed="false">
      <c r="A23" s="8"/>
      <c r="B23" s="10"/>
    </row>
    <row r="24" customFormat="false" ht="15" hidden="false" customHeight="false" outlineLevel="0" collapsed="false">
      <c r="A24" s="8"/>
      <c r="B24" s="10"/>
    </row>
    <row r="25" customFormat="false" ht="15" hidden="false" customHeight="false" outlineLevel="0" collapsed="false">
      <c r="A25" s="8"/>
      <c r="B25" s="10"/>
    </row>
    <row r="26" customFormat="false" ht="15" hidden="false" customHeight="false" outlineLevel="0" collapsed="false">
      <c r="A26" s="8"/>
      <c r="B26" s="10"/>
    </row>
    <row r="27" customFormat="false" ht="15" hidden="false" customHeight="false" outlineLevel="0" collapsed="false">
      <c r="A27" s="8"/>
      <c r="B27" s="10"/>
    </row>
    <row r="28" customFormat="false" ht="15" hidden="false" customHeight="false" outlineLevel="0" collapsed="false">
      <c r="A28" s="8"/>
      <c r="B28" s="10"/>
    </row>
    <row r="29" customFormat="false" ht="15" hidden="false" customHeight="false" outlineLevel="0" collapsed="false">
      <c r="A29" s="8"/>
      <c r="B29" s="10"/>
    </row>
    <row r="30" customFormat="false" ht="15" hidden="false" customHeight="false" outlineLevel="0" collapsed="false">
      <c r="A30" s="8"/>
      <c r="B30" s="10"/>
    </row>
    <row r="31" customFormat="false" ht="15" hidden="false" customHeight="false" outlineLevel="0" collapsed="false">
      <c r="A31" s="8"/>
      <c r="B31" s="10"/>
    </row>
    <row r="32" customFormat="false" ht="15" hidden="false" customHeight="false" outlineLevel="0" collapsed="false">
      <c r="A32" s="8"/>
      <c r="B32" s="10"/>
    </row>
    <row r="33" customFormat="false" ht="15" hidden="false" customHeight="false" outlineLevel="0" collapsed="false">
      <c r="A33" s="8"/>
      <c r="B33" s="10"/>
    </row>
    <row r="34" customFormat="false" ht="15" hidden="false" customHeight="false" outlineLevel="0" collapsed="false">
      <c r="A34" s="8"/>
      <c r="B34" s="10"/>
    </row>
  </sheetData>
  <mergeCells count="1"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2026-09-22T07:31:20Z</dcterms:created>
  <dc:creator>openpyxl</dc:creator>
  <dc:description/>
  <dc:language>en-US</dc:language>
  <cp:lastModifiedBy/>
  <dcterms:modified xsi:type="dcterms:W3CDTF">2026-09-22T07:31:20Z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