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ёт" sheetId="1" state="visible" r:id="rId3"/>
    <sheet name="Расчёт по месяцам" sheetId="2" state="visible" r:id="rId4"/>
    <sheet name="Накопленные дни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<sst xmlns="http://schemas.openxmlformats.org/spreadsheetml/2006/main" count="91" uniqueCount="83">
  <si>
    <t xml:space="preserve">РАСЧЁТ ОТПУСКНЫХ ЗА НЕПОЛНЫЙ РАСЧЁТНЫЙ ПЕРИОД</t>
  </si>
  <si>
    <t xml:space="preserve">Приложение к записке-расчёту по форме № Т-60 (утв. постановлением Госкомстата России от 05.01.2004 № 1)</t>
  </si>
  <si>
    <t xml:space="preserve">Порядок исчисления среднего заработка — Положение, утв. постановлением Правительства РФ от 24.04.2025 № 540 (действует с 01.09.2025)</t>
  </si>
  <si>
    <t xml:space="preserve">ЛЕГЕНДА</t>
  </si>
  <si>
    <t xml:space="preserve">Синим шрифтом на жёлтой заливке — ячейки, которые заполняет пользователь.</t>
  </si>
  <si>
    <t xml:space="preserve">Чёрным шрифтом — расчётные ячейки с формулами, их не трогаем.</t>
  </si>
  <si>
    <t xml:space="preserve">Заполните блок «Исходные данные» и таблицу по месяцам на листе «Расчёт по месяцам».</t>
  </si>
  <si>
    <t xml:space="preserve">1. ИСХОДНЫЕ ДАННЫЕ</t>
  </si>
  <si>
    <t xml:space="preserve">Наименование организации</t>
  </si>
  <si>
    <t xml:space="preserve">ООО «Пример»</t>
  </si>
  <si>
    <t xml:space="preserve">текст</t>
  </si>
  <si>
    <t xml:space="preserve">Фамилия, имя, отчество работника</t>
  </si>
  <si>
    <t xml:space="preserve">Иванов Иван Иванович</t>
  </si>
  <si>
    <t xml:space="preserve">Табельный номер</t>
  </si>
  <si>
    <t xml:space="preserve">0142</t>
  </si>
  <si>
    <t xml:space="preserve">Дата приёма на работу</t>
  </si>
  <si>
    <t xml:space="preserve">12.01.2026</t>
  </si>
  <si>
    <t xml:space="preserve">ДД.ММ.ГГГГ</t>
  </si>
  <si>
    <t xml:space="preserve">Дата начала отпуска</t>
  </si>
  <si>
    <t xml:space="preserve">03.08.2026</t>
  </si>
  <si>
    <t xml:space="preserve">Количество календарных дней отпуска</t>
  </si>
  <si>
    <t xml:space="preserve">число</t>
  </si>
  <si>
    <t xml:space="preserve">МРОТ на текущий год, руб.</t>
  </si>
  <si>
    <t xml:space="preserve">27 093 руб. — ФЗ от 28.11.2025 № 429-ФЗ</t>
  </si>
  <si>
    <t xml:space="preserve">2. РЕЗУЛЬТАТ РАСЧЁТА</t>
  </si>
  <si>
    <t xml:space="preserve">Сумма выплат за расчётный период, руб.</t>
  </si>
  <si>
    <t xml:space="preserve">Итог таблицы по месяцам</t>
  </si>
  <si>
    <t xml:space="preserve">Учитываемые календарные дни (знаменатель)</t>
  </si>
  <si>
    <t xml:space="preserve">Полные месяцы × 29,3 + пересчёт неполных</t>
  </si>
  <si>
    <t xml:space="preserve">Среднедневной заработок фактический, руб.</t>
  </si>
  <si>
    <t xml:space="preserve">Выплаты ÷ учитываемые календарные дни</t>
  </si>
  <si>
    <t xml:space="preserve">Минимальный среднедневной заработок по МРОТ, руб.</t>
  </si>
  <si>
    <t xml:space="preserve">МРОТ ÷ 29,3 — п. 18 Положения № 540</t>
  </si>
  <si>
    <t xml:space="preserve">Среднедневной заработок для расчёта, руб.</t>
  </si>
  <si>
    <t xml:space="preserve">Берётся большее из двух значений</t>
  </si>
  <si>
    <t xml:space="preserve">Отпускные начислено (до НДФЛ), руб.</t>
  </si>
  <si>
    <t xml:space="preserve">Среднедневной заработок × дни отпуска</t>
  </si>
  <si>
    <t xml:space="preserve">НДФЛ 13%, руб.</t>
  </si>
  <si>
    <t xml:space="preserve">Ставка для резидентов; при высоких доходах — прогрессивная шкала</t>
  </si>
  <si>
    <t xml:space="preserve">К выплате на руки, руб.</t>
  </si>
  <si>
    <t xml:space="preserve">Выплатить не позднее чем за 3 календарных дня до отпуска (ст. 136 ТК РФ)</t>
  </si>
  <si>
    <t xml:space="preserve">3. КОНТРОЛЬ</t>
  </si>
  <si>
    <t xml:space="preserve">Сработал ли минимум по МРОТ</t>
  </si>
  <si>
    <t xml:space="preserve">Исполнитель (бухгалтер) ____________________ / ____________________ /</t>
  </si>
  <si>
    <t xml:space="preserve">(должность)                                (подпись)                        (расшифровка)</t>
  </si>
  <si>
    <t xml:space="preserve">ТАБЛИЦА РАСЧЁТНОГО ПЕРИОДА ПО МЕСЯЦАМ</t>
  </si>
  <si>
    <t xml:space="preserve">Расчётный период — со дня приёма на работу до 1-го числа месяца начала отпуска.</t>
  </si>
  <si>
    <t xml:space="preserve">Неполный месяц: 29,3 ÷ календарные дни месяца × отработанные календарные дни. Дни считаются КАЛЕНДАРНЫЕ, не рабочие.</t>
  </si>
  <si>
    <t xml:space="preserve">Месяц расчётного периода</t>
  </si>
  <si>
    <t xml:space="preserve">Календарных дней в месяце</t>
  </si>
  <si>
    <t xml:space="preserve">Отработано календарных дней</t>
  </si>
  <si>
    <t xml:space="preserve">Учитываемые календарные дни</t>
  </si>
  <si>
    <t xml:space="preserve">Начислено по системе оплаты труда, руб.</t>
  </si>
  <si>
    <t xml:space="preserve">Комментарий</t>
  </si>
  <si>
    <t xml:space="preserve">Январь 2026</t>
  </si>
  <si>
    <t xml:space="preserve">Месяц приёма — неполный, с 12-го числа</t>
  </si>
  <si>
    <t xml:space="preserve">Февраль 2026</t>
  </si>
  <si>
    <t xml:space="preserve">Полный месяц</t>
  </si>
  <si>
    <t xml:space="preserve">Март 2026</t>
  </si>
  <si>
    <t xml:space="preserve">Апрель 2026</t>
  </si>
  <si>
    <t xml:space="preserve">Май 2026</t>
  </si>
  <si>
    <t xml:space="preserve">Июнь 2026</t>
  </si>
  <si>
    <t xml:space="preserve">Июль 2026</t>
  </si>
  <si>
    <t xml:space="preserve">ИТОГО за расчётный период</t>
  </si>
  <si>
    <t xml:space="preserve">Что НЕ включается в графу «Начислено» (п. 5 Положения № 540):</t>
  </si>
  <si>
    <t xml:space="preserve">— больничные и пособия по временной нетрудоспособности</t>
  </si>
  <si>
    <t xml:space="preserve">— отпускные за предыдущие отпуска</t>
  </si>
  <si>
    <t xml:space="preserve">— командировочные и сохранённый средний заработок за дни командировок</t>
  </si>
  <si>
    <t xml:space="preserve">— материальная помощь, оплата обучения, путёвок, питания и проезда</t>
  </si>
  <si>
    <t xml:space="preserve">— вознаграждения по договорам ГПХ</t>
  </si>
  <si>
    <t xml:space="preserve">Дни этих периодов также исключаются из графы «Отработано календарных дней».</t>
  </si>
  <si>
    <t xml:space="preserve">СКОЛЬКО ДНЕЙ ОТПУСКА НАКОПЛЕНО</t>
  </si>
  <si>
    <t xml:space="preserve">За полный отработанный месяц накапливается 1/12 годовой продолжительности отпуска.</t>
  </si>
  <si>
    <t xml:space="preserve">Продолжительность отпуска за рабочий год, дней</t>
  </si>
  <si>
    <t xml:space="preserve">Отработано полных месяцев</t>
  </si>
  <si>
    <t xml:space="preserve">Остаток от 15 дней и более округляется до полного месяца</t>
  </si>
  <si>
    <t xml:space="preserve">Накоплено дней отпуска</t>
  </si>
  <si>
    <t xml:space="preserve">С округлением в пользу работника</t>
  </si>
  <si>
    <t xml:space="preserve">Право на отпуск по ст. 122 ТК РФ</t>
  </si>
  <si>
    <t xml:space="preserve">СПРАВОЧНО</t>
  </si>
  <si>
    <t xml:space="preserve">Отработано месяцев</t>
  </si>
  <si>
    <t xml:space="preserve">Накоплено дней (при 28 днях)</t>
  </si>
  <si>
    <t xml:space="preserve">11 месяцев приравниваются к полному рабочему году — отпуск 28 дней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</si>
</sst>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0"/>
      <charset val="1"/>
    </font>
    <font>
      <i val="true"/>
      <sz val="8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3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4" min="3" style="0" width="16"/>
    <col collapsed="false" customWidth="true" hidden="false" outlineLevel="0" max="6" min="5" style="0" width="18"/>
    <col collapsed="false" customWidth="true" hidden="false" outlineLevel="0" max="7" min="7" style="0" width="20"/>
    <col collapsed="false" customWidth="true" hidden="false" outlineLevel="0" max="8" min="8" style="0" width="34"/>
  </cols>
  <sheetData>
    <row r="2" customFormat="false" ht="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2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4" t="s">
        <v>8</v>
      </c>
      <c r="C12" s="5" t="s">
        <v>9</v>
      </c>
      <c r="D12" s="2" t="s">
        <v>10</v>
      </c>
    </row>
    <row r="13" customFormat="false" ht="15" hidden="false" customHeight="false" outlineLevel="0" collapsed="false">
      <c r="B13" s="4" t="s">
        <v>11</v>
      </c>
      <c r="C13" s="5" t="s">
        <v>12</v>
      </c>
      <c r="D13" s="2" t="s">
        <v>10</v>
      </c>
    </row>
    <row r="14" customFormat="false" ht="15" hidden="false" customHeight="false" outlineLevel="0" collapsed="false">
      <c r="B14" s="4" t="s">
        <v>13</v>
      </c>
      <c r="C14" s="5" t="s">
        <v>14</v>
      </c>
      <c r="D14" s="2" t="s">
        <v>10</v>
      </c>
    </row>
    <row r="15" customFormat="false" ht="15" hidden="false" customHeight="false" outlineLevel="0" collapsed="false">
      <c r="B15" s="4" t="s">
        <v>15</v>
      </c>
      <c r="C15" s="5" t="s">
        <v>16</v>
      </c>
      <c r="D15" s="2" t="s">
        <v>17</v>
      </c>
    </row>
    <row r="16" customFormat="false" ht="15" hidden="false" customHeight="false" outlineLevel="0" collapsed="false">
      <c r="B16" s="4" t="s">
        <v>18</v>
      </c>
      <c r="C16" s="5" t="s">
        <v>19</v>
      </c>
      <c r="D16" s="2" t="s">
        <v>17</v>
      </c>
    </row>
    <row r="17" customFormat="false" ht="15" hidden="false" customHeight="false" outlineLevel="0" collapsed="false">
      <c r="B17" s="4" t="s">
        <v>20</v>
      </c>
      <c r="C17" s="5" t="n">
        <v>14</v>
      </c>
      <c r="D17" s="2" t="s">
        <v>21</v>
      </c>
    </row>
    <row r="18" customFormat="false" ht="15" hidden="false" customHeight="false" outlineLevel="0" collapsed="false">
      <c r="B18" s="4" t="s">
        <v>22</v>
      </c>
      <c r="C18" s="5" t="n">
        <v>27093</v>
      </c>
      <c r="D18" s="2" t="s">
        <v>23</v>
      </c>
    </row>
    <row r="21" customFormat="false" ht="15" hidden="false" customHeight="false" outlineLevel="0" collapsed="false">
      <c r="B21" s="3" t="s">
        <v>24</v>
      </c>
    </row>
    <row r="22" customFormat="false" ht="15" hidden="false" customHeight="false" outlineLevel="0" collapsed="false">
      <c r="B22" s="4" t="s">
        <v>25</v>
      </c>
      <c r="C22" s="6" t="n">
        <f aca="false">'Расчёт по месяцам'!F40</f>
        <v>401000</v>
      </c>
      <c r="D22" s="2" t="s">
        <v>26</v>
      </c>
    </row>
    <row r="23" customFormat="false" ht="15" hidden="false" customHeight="false" outlineLevel="0" collapsed="false">
      <c r="B23" s="4" t="s">
        <v>27</v>
      </c>
      <c r="C23" s="6" t="n">
        <f aca="false">'Расчёт по месяцам'!E40</f>
        <v>194.703225806452</v>
      </c>
      <c r="D23" s="2" t="s">
        <v>28</v>
      </c>
    </row>
    <row r="24" customFormat="false" ht="15" hidden="false" customHeight="false" outlineLevel="0" collapsed="false">
      <c r="B24" s="4" t="s">
        <v>29</v>
      </c>
      <c r="C24" s="6" t="n">
        <f aca="false">IFERROR(C22/C23,0)</f>
        <v>2059.54471652474</v>
      </c>
      <c r="D24" s="2" t="s">
        <v>30</v>
      </c>
    </row>
    <row r="25" customFormat="false" ht="15" hidden="false" customHeight="false" outlineLevel="0" collapsed="false">
      <c r="B25" s="4" t="s">
        <v>31</v>
      </c>
      <c r="C25" s="6" t="n">
        <f aca="false">IFERROR(C18/29.3,0)</f>
        <v>924.675767918089</v>
      </c>
      <c r="D25" s="2" t="s">
        <v>32</v>
      </c>
    </row>
    <row r="26" customFormat="false" ht="15" hidden="false" customHeight="false" outlineLevel="0" collapsed="false">
      <c r="B26" s="4" t="s">
        <v>33</v>
      </c>
      <c r="C26" s="6" t="n">
        <f aca="false">MAX(C24,C25)</f>
        <v>2059.54471652474</v>
      </c>
      <c r="D26" s="2" t="s">
        <v>34</v>
      </c>
    </row>
    <row r="27" customFormat="false" ht="15" hidden="false" customHeight="false" outlineLevel="0" collapsed="false">
      <c r="B27" s="4" t="s">
        <v>35</v>
      </c>
      <c r="C27" s="7" t="n">
        <f aca="false">C26*C17</f>
        <v>28833.6260313463</v>
      </c>
      <c r="D27" s="2" t="s">
        <v>36</v>
      </c>
    </row>
    <row r="28" customFormat="false" ht="15" hidden="false" customHeight="false" outlineLevel="0" collapsed="false">
      <c r="B28" s="4" t="s">
        <v>37</v>
      </c>
      <c r="C28" s="6" t="n">
        <f aca="false">ROUND(C27*0.13,2)</f>
        <v>3748.37</v>
      </c>
      <c r="D28" s="2" t="s">
        <v>38</v>
      </c>
    </row>
    <row r="29" customFormat="false" ht="15" hidden="false" customHeight="false" outlineLevel="0" collapsed="false">
      <c r="B29" s="4" t="s">
        <v>39</v>
      </c>
      <c r="C29" s="7" t="n">
        <f aca="false">C27-C28</f>
        <v>25085.2560313463</v>
      </c>
      <c r="D29" s="2" t="s">
        <v>40</v>
      </c>
    </row>
    <row r="31" customFormat="false" ht="15" hidden="false" customHeight="false" outlineLevel="0" collapsed="false">
      <c r="B31" s="3" t="s">
        <v>41</v>
      </c>
    </row>
    <row r="32" customFormat="false" ht="15" hidden="false" customHeight="false" outlineLevel="0" collapsed="false">
      <c r="B32" s="4" t="s">
        <v>42</v>
      </c>
      <c r="C32" s="8" t="str">
        <f aca="false">IF(C25&gt;C24,"ДА — расчёт по МРОТ","НЕТ — расчёт по фактическому заработку")</f>
        <v>НЕТ — расчёт по фактическому заработку</v>
      </c>
    </row>
    <row r="34" customFormat="false" ht="15" hidden="false" customHeight="false" outlineLevel="0" collapsed="false">
      <c r="B34" s="4" t="s">
        <v>43</v>
      </c>
    </row>
    <row r="35" customFormat="false" ht="15" hidden="false" customHeight="false" outlineLevel="0" collapsed="false">
      <c r="B35" s="2" t="s">
        <v>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20"/>
    <col collapsed="false" customWidth="true" hidden="false" outlineLevel="0" max="4" min="4" style="0" width="22"/>
    <col collapsed="false" customWidth="true" hidden="false" outlineLevel="0" max="5" min="5" style="0" width="24"/>
    <col collapsed="false" customWidth="true" hidden="false" outlineLevel="0" max="6" min="6" style="0" width="22"/>
    <col collapsed="false" customWidth="true" hidden="false" outlineLevel="0" max="7" min="7" style="0" width="40"/>
  </cols>
  <sheetData>
    <row r="2" customFormat="false" ht="15" hidden="false" customHeight="false" outlineLevel="0" collapsed="false">
      <c r="B2" s="1" t="s">
        <v>45</v>
      </c>
    </row>
    <row r="3" customFormat="false" ht="15" hidden="false" customHeight="false" outlineLevel="0" collapsed="false">
      <c r="B3" s="2" t="s">
        <v>46</v>
      </c>
    </row>
    <row r="4" customFormat="false" ht="15" hidden="false" customHeight="false" outlineLevel="0" collapsed="false">
      <c r="B4" s="2" t="s">
        <v>47</v>
      </c>
    </row>
    <row r="6" customFormat="false" ht="42" hidden="false" customHeight="true" outlineLevel="0" collapsed="false">
      <c r="B6" s="9" t="s">
        <v>48</v>
      </c>
      <c r="C6" s="9" t="s">
        <v>49</v>
      </c>
      <c r="D6" s="9" t="s">
        <v>50</v>
      </c>
      <c r="E6" s="9" t="s">
        <v>51</v>
      </c>
      <c r="F6" s="9" t="s">
        <v>52</v>
      </c>
      <c r="G6" s="9" t="s">
        <v>53</v>
      </c>
    </row>
    <row r="7" customFormat="false" ht="15" hidden="false" customHeight="false" outlineLevel="0" collapsed="false">
      <c r="B7" s="10" t="s">
        <v>54</v>
      </c>
      <c r="C7" s="10" t="n">
        <v>31</v>
      </c>
      <c r="D7" s="10" t="n">
        <v>20</v>
      </c>
      <c r="E7" s="6" t="n">
        <f aca="false">IFERROR(IF(OR(C7="",D7="",C7=0,D7=0),0,IF(D7&gt;=C7,29.3,29.3/C7*D7)),0)</f>
        <v>18.9032258064516</v>
      </c>
      <c r="F7" s="11" t="n">
        <v>41000</v>
      </c>
      <c r="G7" s="2" t="s">
        <v>55</v>
      </c>
    </row>
    <row r="8" customFormat="false" ht="15" hidden="false" customHeight="false" outlineLevel="0" collapsed="false">
      <c r="B8" s="10" t="s">
        <v>56</v>
      </c>
      <c r="C8" s="10" t="n">
        <v>28</v>
      </c>
      <c r="D8" s="10" t="n">
        <v>28</v>
      </c>
      <c r="E8" s="6" t="n">
        <f aca="false">IFERROR(IF(OR(C8="",D8="",C8=0,D8=0),0,IF(D8&gt;=C8,29.3,29.3/C8*D8)),0)</f>
        <v>29.3</v>
      </c>
      <c r="F8" s="11" t="n">
        <v>60000</v>
      </c>
      <c r="G8" s="2" t="s">
        <v>57</v>
      </c>
    </row>
    <row r="9" customFormat="false" ht="15" hidden="false" customHeight="false" outlineLevel="0" collapsed="false">
      <c r="B9" s="10" t="s">
        <v>58</v>
      </c>
      <c r="C9" s="10" t="n">
        <v>31</v>
      </c>
      <c r="D9" s="10" t="n">
        <v>31</v>
      </c>
      <c r="E9" s="6" t="n">
        <f aca="false">IFERROR(IF(OR(C9="",D9="",C9=0,D9=0),0,IF(D9&gt;=C9,29.3,29.3/C9*D9)),0)</f>
        <v>29.3</v>
      </c>
      <c r="F9" s="11" t="n">
        <v>60000</v>
      </c>
      <c r="G9" s="2" t="s">
        <v>57</v>
      </c>
    </row>
    <row r="10" customFormat="false" ht="15" hidden="false" customHeight="false" outlineLevel="0" collapsed="false">
      <c r="B10" s="10" t="s">
        <v>59</v>
      </c>
      <c r="C10" s="10" t="n">
        <v>30</v>
      </c>
      <c r="D10" s="10" t="n">
        <v>30</v>
      </c>
      <c r="E10" s="6" t="n">
        <f aca="false">IFERROR(IF(OR(C10="",D10="",C10=0,D10=0),0,IF(D10&gt;=C10,29.3,29.3/C10*D10)),0)</f>
        <v>29.3</v>
      </c>
      <c r="F10" s="11" t="n">
        <v>60000</v>
      </c>
      <c r="G10" s="2" t="s">
        <v>57</v>
      </c>
    </row>
    <row r="11" customFormat="false" ht="15" hidden="false" customHeight="false" outlineLevel="0" collapsed="false">
      <c r="B11" s="10" t="s">
        <v>60</v>
      </c>
      <c r="C11" s="10" t="n">
        <v>31</v>
      </c>
      <c r="D11" s="10" t="n">
        <v>31</v>
      </c>
      <c r="E11" s="6" t="n">
        <f aca="false">IFERROR(IF(OR(C11="",D11="",C11=0,D11=0),0,IF(D11&gt;=C11,29.3,29.3/C11*D11)),0)</f>
        <v>29.3</v>
      </c>
      <c r="F11" s="11" t="n">
        <v>60000</v>
      </c>
      <c r="G11" s="2" t="s">
        <v>57</v>
      </c>
    </row>
    <row r="12" customFormat="false" ht="15" hidden="false" customHeight="false" outlineLevel="0" collapsed="false">
      <c r="B12" s="10" t="s">
        <v>61</v>
      </c>
      <c r="C12" s="10" t="n">
        <v>30</v>
      </c>
      <c r="D12" s="10" t="n">
        <v>30</v>
      </c>
      <c r="E12" s="6" t="n">
        <f aca="false">IFERROR(IF(OR(C12="",D12="",C12=0,D12=0),0,IF(D12&gt;=C12,29.3,29.3/C12*D12)),0)</f>
        <v>29.3</v>
      </c>
      <c r="F12" s="11" t="n">
        <v>60000</v>
      </c>
      <c r="G12" s="2" t="s">
        <v>57</v>
      </c>
    </row>
    <row r="13" customFormat="false" ht="15" hidden="false" customHeight="false" outlineLevel="0" collapsed="false">
      <c r="B13" s="10" t="s">
        <v>62</v>
      </c>
      <c r="C13" s="10" t="n">
        <v>31</v>
      </c>
      <c r="D13" s="10" t="n">
        <v>31</v>
      </c>
      <c r="E13" s="6" t="n">
        <f aca="false">IFERROR(IF(OR(C13="",D13="",C13=0,D13=0),0,IF(D13&gt;=C13,29.3,29.3/C13*D13)),0)</f>
        <v>29.3</v>
      </c>
      <c r="F13" s="11" t="n">
        <v>60000</v>
      </c>
      <c r="G13" s="2" t="s">
        <v>57</v>
      </c>
    </row>
    <row r="14" customFormat="false" ht="15" hidden="false" customHeight="false" outlineLevel="0" collapsed="false">
      <c r="B14" s="12"/>
      <c r="C14" s="12"/>
      <c r="D14" s="12"/>
      <c r="E14" s="6" t="n">
        <f aca="false">IFERROR(IF(OR(C14="",D14="",C14=0,D14=0),0,IF(D14&gt;=C14,29.3,29.3/C14*D14)),0)</f>
        <v>0</v>
      </c>
      <c r="F14" s="13"/>
    </row>
    <row r="15" customFormat="false" ht="15" hidden="false" customHeight="false" outlineLevel="0" collapsed="false">
      <c r="B15" s="12"/>
      <c r="C15" s="12"/>
      <c r="D15" s="12"/>
      <c r="E15" s="6" t="n">
        <f aca="false">IFERROR(IF(OR(C15="",D15="",C15=0,D15=0),0,IF(D15&gt;=C15,29.3,29.3/C15*D15)),0)</f>
        <v>0</v>
      </c>
      <c r="F15" s="13"/>
    </row>
    <row r="16" customFormat="false" ht="15" hidden="false" customHeight="false" outlineLevel="0" collapsed="false">
      <c r="B16" s="12"/>
      <c r="C16" s="12"/>
      <c r="D16" s="12"/>
      <c r="E16" s="6" t="n">
        <f aca="false">IFERROR(IF(OR(C16="",D16="",C16=0,D16=0),0,IF(D16&gt;=C16,29.3,29.3/C16*D16)),0)</f>
        <v>0</v>
      </c>
      <c r="F16" s="13"/>
    </row>
    <row r="17" customFormat="false" ht="15" hidden="false" customHeight="false" outlineLevel="0" collapsed="false">
      <c r="B17" s="12"/>
      <c r="C17" s="12"/>
      <c r="D17" s="12"/>
      <c r="E17" s="6" t="n">
        <f aca="false">IFERROR(IF(OR(C17="",D17="",C17=0,D17=0),0,IF(D17&gt;=C17,29.3,29.3/C17*D17)),0)</f>
        <v>0</v>
      </c>
      <c r="F17" s="13"/>
    </row>
    <row r="18" customFormat="false" ht="15" hidden="false" customHeight="false" outlineLevel="0" collapsed="false">
      <c r="B18" s="12"/>
      <c r="C18" s="12"/>
      <c r="D18" s="12"/>
      <c r="E18" s="6" t="n">
        <f aca="false">IFERROR(IF(OR(C18="",D18="",C18=0,D18=0),0,IF(D18&gt;=C18,29.3,29.3/C18*D18)),0)</f>
        <v>0</v>
      </c>
      <c r="F18" s="13"/>
    </row>
    <row r="19" customFormat="false" ht="15" hidden="false" customHeight="false" outlineLevel="0" collapsed="false">
      <c r="B19" s="12"/>
      <c r="C19" s="12"/>
      <c r="D19" s="12"/>
      <c r="E19" s="6" t="n">
        <f aca="false">IFERROR(IF(OR(C19="",D19="",C19=0,D19=0),0,IF(D19&gt;=C19,29.3,29.3/C19*D19)),0)</f>
        <v>0</v>
      </c>
      <c r="F19" s="13"/>
    </row>
    <row r="20" customFormat="false" ht="15" hidden="false" customHeight="false" outlineLevel="0" collapsed="false">
      <c r="B20" s="12"/>
      <c r="C20" s="12"/>
      <c r="D20" s="12"/>
      <c r="E20" s="6" t="n">
        <f aca="false">IFERROR(IF(OR(C20="",D20="",C20=0,D20=0),0,IF(D20&gt;=C20,29.3,29.3/C20*D20)),0)</f>
        <v>0</v>
      </c>
      <c r="F20" s="13"/>
    </row>
    <row r="21" customFormat="false" ht="15" hidden="false" customHeight="false" outlineLevel="0" collapsed="false">
      <c r="B21" s="12"/>
      <c r="C21" s="12"/>
      <c r="D21" s="12"/>
      <c r="E21" s="6" t="n">
        <f aca="false">IFERROR(IF(OR(C21="",D21="",C21=0,D21=0),0,IF(D21&gt;=C21,29.3,29.3/C21*D21)),0)</f>
        <v>0</v>
      </c>
      <c r="F21" s="13"/>
    </row>
    <row r="22" customFormat="false" ht="15" hidden="false" customHeight="false" outlineLevel="0" collapsed="false">
      <c r="B22" s="12"/>
      <c r="C22" s="12"/>
      <c r="D22" s="12"/>
      <c r="E22" s="6" t="n">
        <f aca="false">IFERROR(IF(OR(C22="",D22="",C22=0,D22=0),0,IF(D22&gt;=C22,29.3,29.3/C22*D22)),0)</f>
        <v>0</v>
      </c>
      <c r="F22" s="13"/>
    </row>
    <row r="23" customFormat="false" ht="15" hidden="false" customHeight="false" outlineLevel="0" collapsed="false">
      <c r="B23" s="12"/>
      <c r="C23" s="12"/>
      <c r="D23" s="12"/>
      <c r="E23" s="6" t="n">
        <f aca="false">IFERROR(IF(OR(C23="",D23="",C23=0,D23=0),0,IF(D23&gt;=C23,29.3,29.3/C23*D23)),0)</f>
        <v>0</v>
      </c>
      <c r="F23" s="13"/>
    </row>
    <row r="24" customFormat="false" ht="15" hidden="false" customHeight="false" outlineLevel="0" collapsed="false">
      <c r="B24" s="12"/>
      <c r="C24" s="12"/>
      <c r="D24" s="12"/>
      <c r="E24" s="6" t="n">
        <f aca="false">IFERROR(IF(OR(C24="",D24="",C24=0,D24=0),0,IF(D24&gt;=C24,29.3,29.3/C24*D24)),0)</f>
        <v>0</v>
      </c>
      <c r="F24" s="13"/>
    </row>
    <row r="25" customFormat="false" ht="15" hidden="false" customHeight="false" outlineLevel="0" collapsed="false">
      <c r="B25" s="12"/>
      <c r="C25" s="12"/>
      <c r="D25" s="12"/>
      <c r="E25" s="6" t="n">
        <f aca="false">IFERROR(IF(OR(C25="",D25="",C25=0,D25=0),0,IF(D25&gt;=C25,29.3,29.3/C25*D25)),0)</f>
        <v>0</v>
      </c>
      <c r="F25" s="13"/>
    </row>
    <row r="26" customFormat="false" ht="15" hidden="false" customHeight="false" outlineLevel="0" collapsed="false">
      <c r="B26" s="12"/>
      <c r="C26" s="12"/>
      <c r="D26" s="12"/>
      <c r="E26" s="6" t="n">
        <f aca="false">IFERROR(IF(OR(C26="",D26="",C26=0,D26=0),0,IF(D26&gt;=C26,29.3,29.3/C26*D26)),0)</f>
        <v>0</v>
      </c>
      <c r="F26" s="13"/>
    </row>
    <row r="27" customFormat="false" ht="15" hidden="false" customHeight="false" outlineLevel="0" collapsed="false">
      <c r="B27" s="12"/>
      <c r="C27" s="12"/>
      <c r="D27" s="12"/>
      <c r="E27" s="6" t="n">
        <f aca="false">IFERROR(IF(OR(C27="",D27="",C27=0,D27=0),0,IF(D27&gt;=C27,29.3,29.3/C27*D27)),0)</f>
        <v>0</v>
      </c>
      <c r="F27" s="13"/>
    </row>
    <row r="28" customFormat="false" ht="15" hidden="false" customHeight="false" outlineLevel="0" collapsed="false">
      <c r="B28" s="12"/>
      <c r="C28" s="12"/>
      <c r="D28" s="12"/>
      <c r="E28" s="6" t="n">
        <f aca="false">IFERROR(IF(OR(C28="",D28="",C28=0,D28=0),0,IF(D28&gt;=C28,29.3,29.3/C28*D28)),0)</f>
        <v>0</v>
      </c>
      <c r="F28" s="13"/>
    </row>
    <row r="29" customFormat="false" ht="15" hidden="false" customHeight="false" outlineLevel="0" collapsed="false">
      <c r="B29" s="12"/>
      <c r="C29" s="12"/>
      <c r="D29" s="12"/>
      <c r="E29" s="6" t="n">
        <f aca="false">IFERROR(IF(OR(C29="",D29="",C29=0,D29=0),0,IF(D29&gt;=C29,29.3,29.3/C29*D29)),0)</f>
        <v>0</v>
      </c>
      <c r="F29" s="13"/>
    </row>
    <row r="30" customFormat="false" ht="15" hidden="false" customHeight="false" outlineLevel="0" collapsed="false">
      <c r="B30" s="12"/>
      <c r="C30" s="12"/>
      <c r="D30" s="12"/>
      <c r="E30" s="6" t="n">
        <f aca="false">IFERROR(IF(OR(C30="",D30="",C30=0,D30=0),0,IF(D30&gt;=C30,29.3,29.3/C30*D30)),0)</f>
        <v>0</v>
      </c>
      <c r="F30" s="13"/>
    </row>
    <row r="31" customFormat="false" ht="15" hidden="false" customHeight="false" outlineLevel="0" collapsed="false">
      <c r="B31" s="12"/>
      <c r="C31" s="12"/>
      <c r="D31" s="12"/>
      <c r="E31" s="6" t="n">
        <f aca="false">IFERROR(IF(OR(C31="",D31="",C31=0,D31=0),0,IF(D31&gt;=C31,29.3,29.3/C31*D31)),0)</f>
        <v>0</v>
      </c>
      <c r="F31" s="13"/>
    </row>
    <row r="32" customFormat="false" ht="15" hidden="false" customHeight="false" outlineLevel="0" collapsed="false">
      <c r="B32" s="12"/>
      <c r="C32" s="12"/>
      <c r="D32" s="12"/>
      <c r="E32" s="6" t="n">
        <f aca="false">IFERROR(IF(OR(C32="",D32="",C32=0,D32=0),0,IF(D32&gt;=C32,29.3,29.3/C32*D32)),0)</f>
        <v>0</v>
      </c>
      <c r="F32" s="13"/>
    </row>
    <row r="33" customFormat="false" ht="15" hidden="false" customHeight="false" outlineLevel="0" collapsed="false">
      <c r="B33" s="12"/>
      <c r="C33" s="12"/>
      <c r="D33" s="12"/>
      <c r="E33" s="6" t="n">
        <f aca="false">IFERROR(IF(OR(C33="",D33="",C33=0,D33=0),0,IF(D33&gt;=C33,29.3,29.3/C33*D33)),0)</f>
        <v>0</v>
      </c>
      <c r="F33" s="13"/>
    </row>
    <row r="34" customFormat="false" ht="15" hidden="false" customHeight="false" outlineLevel="0" collapsed="false">
      <c r="B34" s="12"/>
      <c r="C34" s="12"/>
      <c r="D34" s="12"/>
      <c r="E34" s="6" t="n">
        <f aca="false">IFERROR(IF(OR(C34="",D34="",C34=0,D34=0),0,IF(D34&gt;=C34,29.3,29.3/C34*D34)),0)</f>
        <v>0</v>
      </c>
      <c r="F34" s="13"/>
    </row>
    <row r="35" customFormat="false" ht="15" hidden="false" customHeight="false" outlineLevel="0" collapsed="false">
      <c r="B35" s="12"/>
      <c r="C35" s="12"/>
      <c r="D35" s="12"/>
      <c r="E35" s="6" t="n">
        <f aca="false">IFERROR(IF(OR(C35="",D35="",C35=0,D35=0),0,IF(D35&gt;=C35,29.3,29.3/C35*D35)),0)</f>
        <v>0</v>
      </c>
      <c r="F35" s="13"/>
    </row>
    <row r="36" customFormat="false" ht="15" hidden="false" customHeight="false" outlineLevel="0" collapsed="false">
      <c r="B36" s="12"/>
      <c r="C36" s="12"/>
      <c r="D36" s="12"/>
      <c r="E36" s="6" t="n">
        <f aca="false">IFERROR(IF(OR(C36="",D36="",C36=0,D36=0),0,IF(D36&gt;=C36,29.3,29.3/C36*D36)),0)</f>
        <v>0</v>
      </c>
      <c r="F36" s="13"/>
    </row>
    <row r="37" customFormat="false" ht="15" hidden="false" customHeight="false" outlineLevel="0" collapsed="false">
      <c r="B37" s="12"/>
      <c r="C37" s="12"/>
      <c r="D37" s="12"/>
      <c r="E37" s="6" t="n">
        <f aca="false">IFERROR(IF(OR(C37="",D37="",C37=0,D37=0),0,IF(D37&gt;=C37,29.3,29.3/C37*D37)),0)</f>
        <v>0</v>
      </c>
      <c r="F37" s="13"/>
    </row>
    <row r="38" customFormat="false" ht="15" hidden="false" customHeight="false" outlineLevel="0" collapsed="false">
      <c r="B38" s="12"/>
      <c r="C38" s="12"/>
      <c r="D38" s="12"/>
      <c r="E38" s="6" t="n">
        <f aca="false">IFERROR(IF(OR(C38="",D38="",C38=0,D38=0),0,IF(D38&gt;=C38,29.3,29.3/C38*D38)),0)</f>
        <v>0</v>
      </c>
      <c r="F38" s="13"/>
    </row>
    <row r="39" customFormat="false" ht="15" hidden="false" customHeight="false" outlineLevel="0" collapsed="false">
      <c r="B39" s="12"/>
      <c r="C39" s="12"/>
      <c r="D39" s="12"/>
      <c r="E39" s="6" t="n">
        <f aca="false">IFERROR(IF(OR(C39="",D39="",C39=0,D39=0),0,IF(D39&gt;=C39,29.3,29.3/C39*D39)),0)</f>
        <v>0</v>
      </c>
      <c r="F39" s="13"/>
    </row>
    <row r="40" customFormat="false" ht="15" hidden="false" customHeight="false" outlineLevel="0" collapsed="false">
      <c r="B40" s="14" t="s">
        <v>63</v>
      </c>
      <c r="C40" s="15"/>
      <c r="D40" s="15"/>
      <c r="E40" s="16" t="n">
        <f aca="false">SUM(E7:E39)</f>
        <v>194.703225806452</v>
      </c>
      <c r="F40" s="16" t="n">
        <f aca="false">SUM(F7:F39)</f>
        <v>401000</v>
      </c>
    </row>
    <row r="42" customFormat="false" ht="15" hidden="false" customHeight="false" outlineLevel="0" collapsed="false">
      <c r="B42" s="3" t="s">
        <v>64</v>
      </c>
    </row>
    <row r="43" customFormat="false" ht="15" hidden="false" customHeight="false" outlineLevel="0" collapsed="false">
      <c r="B43" s="4" t="s">
        <v>65</v>
      </c>
    </row>
    <row r="44" customFormat="false" ht="15" hidden="false" customHeight="false" outlineLevel="0" collapsed="false">
      <c r="B44" s="4" t="s">
        <v>66</v>
      </c>
    </row>
    <row r="45" customFormat="false" ht="15" hidden="false" customHeight="false" outlineLevel="0" collapsed="false">
      <c r="B45" s="4" t="s">
        <v>67</v>
      </c>
    </row>
    <row r="46" customFormat="false" ht="15" hidden="false" customHeight="false" outlineLevel="0" collapsed="false">
      <c r="B46" s="4" t="s">
        <v>68</v>
      </c>
    </row>
    <row r="47" customFormat="false" ht="15" hidden="false" customHeight="false" outlineLevel="0" collapsed="false">
      <c r="B47" s="4" t="s">
        <v>69</v>
      </c>
    </row>
    <row r="48" customFormat="false" ht="15" hidden="false" customHeight="false" outlineLevel="0" collapsed="false">
      <c r="B48" s="2" t="s">
        <v>70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18"/>
    <col collapsed="false" customWidth="true" hidden="false" outlineLevel="0" max="4" min="4" style="0" width="40"/>
  </cols>
  <sheetData>
    <row r="2" customFormat="false" ht="15" hidden="false" customHeight="false" outlineLevel="0" collapsed="false">
      <c r="B2" s="1" t="s">
        <v>71</v>
      </c>
    </row>
    <row r="3" customFormat="false" ht="15" hidden="false" customHeight="false" outlineLevel="0" collapsed="false">
      <c r="B3" s="2" t="s">
        <v>72</v>
      </c>
    </row>
    <row r="5" customFormat="false" ht="15" hidden="false" customHeight="false" outlineLevel="0" collapsed="false">
      <c r="B5" s="4" t="s">
        <v>73</v>
      </c>
      <c r="C5" s="5" t="n">
        <v>28</v>
      </c>
    </row>
    <row r="6" customFormat="false" ht="15" hidden="false" customHeight="false" outlineLevel="0" collapsed="false">
      <c r="B6" s="4" t="s">
        <v>74</v>
      </c>
      <c r="C6" s="5" t="n">
        <v>7</v>
      </c>
      <c r="D6" s="2" t="s">
        <v>75</v>
      </c>
    </row>
    <row r="8" customFormat="false" ht="15" hidden="false" customHeight="false" outlineLevel="0" collapsed="false">
      <c r="B8" s="3" t="s">
        <v>76</v>
      </c>
      <c r="C8" s="7" t="n">
        <f aca="false">IFERROR(C5/12*C6,0)</f>
        <v>16.3333333333333</v>
      </c>
    </row>
    <row r="9" customFormat="false" ht="15" hidden="false" customHeight="false" outlineLevel="0" collapsed="false">
      <c r="B9" s="4" t="s">
        <v>77</v>
      </c>
      <c r="C9" s="17" t="n">
        <f aca="false">ROUNDUP(C8,0)</f>
        <v>17</v>
      </c>
    </row>
    <row r="10" customFormat="false" ht="15" hidden="false" customHeight="false" outlineLevel="0" collapsed="false">
      <c r="B10" s="4" t="s">
        <v>78</v>
      </c>
      <c r="C10" s="8" t="str">
        <f aca="false">IF(C6&gt;=6,"Возникло","Ещё не возникло — только по соглашению сторон")</f>
        <v>Возникло</v>
      </c>
    </row>
    <row r="12" customFormat="false" ht="15" hidden="false" customHeight="false" outlineLevel="0" collapsed="false">
      <c r="B12" s="3" t="s">
        <v>79</v>
      </c>
    </row>
    <row r="13" customFormat="false" ht="15" hidden="false" customHeight="false" outlineLevel="0" collapsed="false">
      <c r="B13" s="14" t="s">
        <v>80</v>
      </c>
      <c r="C13" s="14" t="s">
        <v>81</v>
      </c>
    </row>
    <row r="14" customFormat="false" ht="15" hidden="false" customHeight="false" outlineLevel="0" collapsed="false">
      <c r="B14" s="8" t="n">
        <v>1</v>
      </c>
      <c r="C14" s="6" t="n">
        <f aca="false">ROUND(28/12*B14,2)</f>
        <v>2.33</v>
      </c>
      <c r="D14" s="2" t="s">
        <v>82</v>
      </c>
    </row>
    <row r="15" customFormat="false" ht="15" hidden="false" customHeight="false" outlineLevel="0" collapsed="false">
      <c r="B15" s="8" t="n">
        <v>3</v>
      </c>
      <c r="C15" s="6" t="n">
        <f aca="false">ROUND(28/12*B15,2)</f>
        <v>7</v>
      </c>
    </row>
    <row r="16" customFormat="false" ht="15" hidden="false" customHeight="false" outlineLevel="0" collapsed="false">
      <c r="B16" s="8" t="n">
        <v>6</v>
      </c>
      <c r="C16" s="6" t="n">
        <f aca="false">ROUND(28/12*B16,2)</f>
        <v>14</v>
      </c>
    </row>
    <row r="17" customFormat="false" ht="15" hidden="false" customHeight="false" outlineLevel="0" collapsed="false">
      <c r="B17" s="8" t="n">
        <v>9</v>
      </c>
      <c r="C17" s="6" t="n">
        <f aca="false">ROUND(28/12*B17,2)</f>
        <v>21</v>
      </c>
    </row>
    <row r="18" customFormat="false" ht="15" hidden="false" customHeight="false" outlineLevel="0" collapsed="false">
      <c r="B18" s="8" t="n">
        <v>11</v>
      </c>
      <c r="C18" s="6" t="n">
        <f aca="false">ROUND(28/12*B18,2)</f>
        <v>25.67</v>
      </c>
    </row>
    <row r="19" customFormat="false" ht="15" hidden="false" customHeight="false" outlineLevel="0" collapsed="false">
      <c r="B19" s="8" t="n">
        <v>12</v>
      </c>
      <c r="C19" s="6" t="n">
        <f aca="false">ROUND(28/12*B19,2)</f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2026-08-18T06:22:03Z</dcterms:created>
  <dc:creator>openpyxl</dc:creator>
  <dc:description/>
  <dc:language>en-US</dc:language>
  <cp:lastModifiedBy/>
  <dcterms:modified xsi:type="dcterms:W3CDTF">2026-08-18T06:22:03Z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