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естр токенов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<sst xmlns="http://schemas.openxmlformats.org/spreadsheetml/2006/main" count="46" uniqueCount="44">
  <si>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Реестр выданных USB-токенов и сертификатов электронной подписи</t>
  </si>
  <si>
    <t xml:space="preserve">Ведите один файл на организацию. Столбцы «Дней до истечения» и «Статус» считаются автоматически от сегодняшней даты.</t>
  </si>
  <si>
    <t xml:space="preserve">№</t>
  </si>
  <si>
    <t xml:space="preserve">Сотрудник (ФИО)</t>
  </si>
  <si>
    <t xml:space="preserve">Должность</t>
  </si>
  <si>
    <t xml:space="preserve">Подразделение</t>
  </si>
  <si>
    <t xml:space="preserve">Модель токена</t>
  </si>
  <si>
    <t xml:space="preserve">Серийный номер токена</t>
  </si>
  <si>
    <t xml:space="preserve">Тип подписи</t>
  </si>
  <si>
    <t xml:space="preserve">Удостоверяющий центр</t>
  </si>
  <si>
    <t xml:space="preserve">Дата выдачи токена</t>
  </si>
  <si>
    <t xml:space="preserve">Начало действия сертификата</t>
  </si>
  <si>
    <t xml:space="preserve">Окончание действия</t>
  </si>
  <si>
    <t xml:space="preserve">Дней до истечения</t>
  </si>
  <si>
    <t xml:space="preserve">Статус</t>
  </si>
  <si>
    <t xml:space="preserve">PIN изменён</t>
  </si>
  <si>
    <t xml:space="preserve">Дата возврата</t>
  </si>
  <si>
    <t xml:space="preserve">Примечание</t>
  </si>
  <si>
    <t xml:space="preserve">Иванов Иван Иванович</t>
  </si>
  <si>
    <t xml:space="preserve">Генеральный директор</t>
  </si>
  <si>
    <t xml:space="preserve">Дирекция</t>
  </si>
  <si>
    <t xml:space="preserve">Рутокен ЭЦП 3.0</t>
  </si>
  <si>
    <t xml:space="preserve">0123456789ABCDEF</t>
  </si>
  <si>
    <t xml:space="preserve">УКЭП</t>
  </si>
  <si>
    <t xml:space="preserve">УЦ ФНС России</t>
  </si>
  <si>
    <t xml:space="preserve">да</t>
  </si>
  <si>
    <t xml:space="preserve">Хранится в сейфе дирекции</t>
  </si>
  <si>
    <t xml:space="preserve">Смирнова Анна Викторовна</t>
  </si>
  <si>
    <t xml:space="preserve">Начальник отдела кадров</t>
  </si>
  <si>
    <t xml:space="preserve">Отдел кадров</t>
  </si>
  <si>
    <t xml:space="preserve">JaCarta-2 ГОСТ</t>
  </si>
  <si>
    <t xml:space="preserve">FEDCBA9876543210</t>
  </si>
  <si>
    <t xml:space="preserve">АО «Аккредитованный УЦ»</t>
  </si>
  <si>
    <t xml:space="preserve">Право подписи кадровых документов</t>
  </si>
  <si>
    <t xml:space="preserve">Всего токенов</t>
  </si>
  <si>
    <t xml:space="preserve">Истекает в течение 30 дней</t>
  </si>
  <si>
    <t xml:space="preserve">Просрочено</t>
  </si>
  <si>
    <t xml:space="preserve">Где чаще ошибаются</t>
  </si>
  <si>
    <t xml:space="preserve">1. Не ведут реестр вообще: узнают об истёкшем сертификате в момент, когда документ надо подписать срочно.</t>
  </si>
  <si>
    <t xml:space="preserve">2. Не фиксируют серийный номер токена. При инвентаризации невозможно сопоставить физическое устройство с записью.</t>
  </si>
  <si>
    <t xml:space="preserve">3. Не отмечают возврат токена при увольнении. Токен с действующим сертификатом остаётся на руках у бывшего сотрудника.</t>
  </si>
  <si>
    <t xml:space="preserve">4. Оставляют заводской PIN-код. Столбец «PIN изменён» существует именно для контроля этого.</t>
  </si>
  <si>
    <t xml:space="preserve">5. Хранят токены в ящике стола. Носитель ключа подписи хранится в сейфе, доступ фиксируется.</t>
  </si>
  <si>
    <t xml:space="preserve">6. Записывают на один токен несколько сертификатов и теряют учёт: заведите на каждый сертификат отдельную строку с тем же серийным номером.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</si>
</sst>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\.mm\.yyyy"/>
    <numFmt numFmtId="166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i val="true"/>
      <sz val="9"/>
      <color rgb="FF777777"/>
      <name val="Arial"/>
      <family val="0"/>
      <charset val="1"/>
    </font>
    <font>
      <b val="true"/>
      <sz val="10"/>
      <name val="Arial"/>
      <family val="0"/>
      <charset val="1"/>
    </font>
    <font>
      <sz val="9"/>
      <name val="Arial"/>
      <family val="0"/>
      <charset val="1"/>
    </font>
    <font>
      <sz val="9"/>
      <color rgb="FF0000CC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355A0"/>
        <bgColor rgb="FF3366FF"/>
      </patternFill>
    </fill>
    <fill>
      <patternFill patternType="solid">
        <fgColor rgb="FFF2F2F2"/>
        <bgColor rgb="FFFFFFFF"/>
      </patternFill>
    </fill>
    <fill>
      <patternFill patternType="solid">
        <fgColor rgb="FFFFF2CC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77777"/>
      <rgbColor rgb="FFAAAAAA"/>
      <rgbColor rgb="FF003366"/>
      <rgbColor rgb="FF339966"/>
      <rgbColor rgb="FF003300"/>
      <rgbColor rgb="FF333300"/>
      <rgbColor rgb="FF993300"/>
      <rgbColor rgb="FF993366"/>
      <rgbColor rgb="FF3355A0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8"/>
    <col collapsed="false" customWidth="true" hidden="false" outlineLevel="0" max="3" min="3" style="0" width="22"/>
    <col collapsed="false" customWidth="true" hidden="false" outlineLevel="0" max="5" min="4" style="0" width="20"/>
    <col collapsed="false" customWidth="true" hidden="false" outlineLevel="0" max="6" min="6" style="0" width="24"/>
    <col collapsed="false" customWidth="true" hidden="false" outlineLevel="0" max="7" min="7" style="0" width="12"/>
    <col collapsed="false" customWidth="true" hidden="false" outlineLevel="0" max="8" min="8" style="0" width="26"/>
    <col collapsed="false" customWidth="true" hidden="false" outlineLevel="0" max="9" min="9" style="0" width="15"/>
    <col collapsed="false" customWidth="true" hidden="false" outlineLevel="0" max="10" min="10" style="0" width="16"/>
    <col collapsed="false" customWidth="true" hidden="false" outlineLevel="0" max="11" min="11" style="0" width="15"/>
    <col collapsed="false" customWidth="true" hidden="false" outlineLevel="0" max="12" min="12" style="0" width="14"/>
    <col collapsed="false" customWidth="true" hidden="false" outlineLevel="0" max="13" min="13" style="0" width="16"/>
    <col collapsed="false" customWidth="true" hidden="false" outlineLevel="0" max="14" min="14" style="0" width="12"/>
    <col collapsed="false" customWidth="true" hidden="false" outlineLevel="0" max="15" min="15" style="0" width="14"/>
    <col collapsed="false" customWidth="true" hidden="false" outlineLevel="0" max="16" min="16" style="0" width="26"/>
  </cols>
  <sheetData>
    <row r="1" customFormat="false" ht="16.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45.7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customFormat="false" ht="24" hidden="false" customHeight="true" outlineLevel="0" collapsed="false">
      <c r="A5" s="4" t="n">
        <v>1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4" t="s">
        <v>23</v>
      </c>
      <c r="H5" s="5" t="s">
        <v>24</v>
      </c>
      <c r="I5" s="6" t="n">
        <v>46037</v>
      </c>
      <c r="J5" s="6" t="n">
        <v>46037</v>
      </c>
      <c r="K5" s="6" t="n">
        <v>46402</v>
      </c>
      <c r="L5" s="7" t="n">
        <f aca="true">IF(ISNUMBER(K5),K5-TODAY(),"")</f>
        <v>157</v>
      </c>
      <c r="M5" s="8" t="str">
        <f aca="false">IF(ISNUMBER(L5),IF(L5&lt;0,"ИСТЁК",IF(L5&lt;=30,"истекает",IF(L5&lt;=60,"скоро","действует"))),"")</f>
        <v>действует</v>
      </c>
      <c r="N5" s="4" t="s">
        <v>25</v>
      </c>
      <c r="O5" s="6"/>
      <c r="P5" s="5" t="s">
        <v>26</v>
      </c>
    </row>
    <row r="6" customFormat="false" ht="24" hidden="false" customHeight="true" outlineLevel="0" collapsed="false">
      <c r="A6" s="4" t="n">
        <v>2</v>
      </c>
      <c r="B6" s="5" t="s">
        <v>27</v>
      </c>
      <c r="C6" s="5" t="s">
        <v>28</v>
      </c>
      <c r="D6" s="5" t="s">
        <v>29</v>
      </c>
      <c r="E6" s="5" t="s">
        <v>30</v>
      </c>
      <c r="F6" s="5" t="s">
        <v>31</v>
      </c>
      <c r="G6" s="4" t="s">
        <v>23</v>
      </c>
      <c r="H6" s="5" t="s">
        <v>32</v>
      </c>
      <c r="I6" s="6" t="n">
        <v>46075</v>
      </c>
      <c r="J6" s="6" t="n">
        <v>46075</v>
      </c>
      <c r="K6" s="6" t="n">
        <v>46440</v>
      </c>
      <c r="L6" s="7" t="n">
        <f aca="true">IF(ISNUMBER(K6),K6-TODAY(),"")</f>
        <v>195</v>
      </c>
      <c r="M6" s="8" t="str">
        <f aca="false">IF(ISNUMBER(L6),IF(L6&lt;0,"ИСТЁК",IF(L6&lt;=30,"истекает",IF(L6&lt;=60,"скоро","действует"))),"")</f>
        <v>действует</v>
      </c>
      <c r="N6" s="4" t="s">
        <v>25</v>
      </c>
      <c r="O6" s="6"/>
      <c r="P6" s="5" t="s">
        <v>33</v>
      </c>
    </row>
    <row r="7" customFormat="false" ht="24" hidden="false" customHeight="true" outlineLevel="0" collapsed="false">
      <c r="A7" s="9" t="n">
        <v>3</v>
      </c>
      <c r="B7" s="10"/>
      <c r="C7" s="10"/>
      <c r="D7" s="10"/>
      <c r="E7" s="10"/>
      <c r="F7" s="10"/>
      <c r="G7" s="11"/>
      <c r="H7" s="10"/>
      <c r="I7" s="12"/>
      <c r="J7" s="12"/>
      <c r="K7" s="12"/>
      <c r="L7" s="7" t="str">
        <f aca="true">IF(ISNUMBER(K7),K7-TODAY(),"")</f>
        <v/>
      </c>
      <c r="M7" s="8" t="str">
        <f aca="false">IF(ISNUMBER(L7),IF(L7&lt;0,"ИСТЁК",IF(L7&lt;=30,"истекает",IF(L7&lt;=60,"скоро","действует"))),"")</f>
        <v/>
      </c>
      <c r="N7" s="11"/>
      <c r="O7" s="12"/>
      <c r="P7" s="10"/>
    </row>
    <row r="8" customFormat="false" ht="24" hidden="false" customHeight="true" outlineLevel="0" collapsed="false">
      <c r="A8" s="9" t="n">
        <v>4</v>
      </c>
      <c r="B8" s="10"/>
      <c r="C8" s="10"/>
      <c r="D8" s="10"/>
      <c r="E8" s="10"/>
      <c r="F8" s="10"/>
      <c r="G8" s="11"/>
      <c r="H8" s="10"/>
      <c r="I8" s="12"/>
      <c r="J8" s="12"/>
      <c r="K8" s="12"/>
      <c r="L8" s="7" t="str">
        <f aca="true">IF(ISNUMBER(K8),K8-TODAY(),"")</f>
        <v/>
      </c>
      <c r="M8" s="8" t="str">
        <f aca="false">IF(ISNUMBER(L8),IF(L8&lt;0,"ИСТЁК",IF(L8&lt;=30,"истекает",IF(L8&lt;=60,"скоро","действует"))),"")</f>
        <v/>
      </c>
      <c r="N8" s="11"/>
      <c r="O8" s="12"/>
      <c r="P8" s="10"/>
    </row>
    <row r="9" customFormat="false" ht="24" hidden="false" customHeight="true" outlineLevel="0" collapsed="false">
      <c r="A9" s="9" t="n">
        <v>5</v>
      </c>
      <c r="B9" s="10"/>
      <c r="C9" s="10"/>
      <c r="D9" s="10"/>
      <c r="E9" s="10"/>
      <c r="F9" s="10"/>
      <c r="G9" s="11"/>
      <c r="H9" s="10"/>
      <c r="I9" s="12"/>
      <c r="J9" s="12"/>
      <c r="K9" s="12"/>
      <c r="L9" s="7" t="str">
        <f aca="true">IF(ISNUMBER(K9),K9-TODAY(),"")</f>
        <v/>
      </c>
      <c r="M9" s="8" t="str">
        <f aca="false">IF(ISNUMBER(L9),IF(L9&lt;0,"ИСТЁК",IF(L9&lt;=30,"истекает",IF(L9&lt;=60,"скоро","действует"))),"")</f>
        <v/>
      </c>
      <c r="N9" s="11"/>
      <c r="O9" s="12"/>
      <c r="P9" s="10"/>
    </row>
    <row r="10" customFormat="false" ht="24" hidden="false" customHeight="true" outlineLevel="0" collapsed="false">
      <c r="A10" s="9" t="n">
        <v>6</v>
      </c>
      <c r="B10" s="10"/>
      <c r="C10" s="10"/>
      <c r="D10" s="10"/>
      <c r="E10" s="10"/>
      <c r="F10" s="10"/>
      <c r="G10" s="11"/>
      <c r="H10" s="10"/>
      <c r="I10" s="12"/>
      <c r="J10" s="12"/>
      <c r="K10" s="12"/>
      <c r="L10" s="7" t="str">
        <f aca="true">IF(ISNUMBER(K10),K10-TODAY(),"")</f>
        <v/>
      </c>
      <c r="M10" s="8" t="str">
        <f aca="false">IF(ISNUMBER(L10),IF(L10&lt;0,"ИСТЁК",IF(L10&lt;=30,"истекает",IF(L10&lt;=60,"скоро","действует"))),"")</f>
        <v/>
      </c>
      <c r="N10" s="11"/>
      <c r="O10" s="12"/>
      <c r="P10" s="10"/>
    </row>
    <row r="11" customFormat="false" ht="24" hidden="false" customHeight="true" outlineLevel="0" collapsed="false">
      <c r="A11" s="9" t="n">
        <v>7</v>
      </c>
      <c r="B11" s="10"/>
      <c r="C11" s="10"/>
      <c r="D11" s="10"/>
      <c r="E11" s="10"/>
      <c r="F11" s="10"/>
      <c r="G11" s="11"/>
      <c r="H11" s="10"/>
      <c r="I11" s="12"/>
      <c r="J11" s="12"/>
      <c r="K11" s="12"/>
      <c r="L11" s="7" t="str">
        <f aca="true">IF(ISNUMBER(K11),K11-TODAY(),"")</f>
        <v/>
      </c>
      <c r="M11" s="8" t="str">
        <f aca="false">IF(ISNUMBER(L11),IF(L11&lt;0,"ИСТЁК",IF(L11&lt;=30,"истекает",IF(L11&lt;=60,"скоро","действует"))),"")</f>
        <v/>
      </c>
      <c r="N11" s="11"/>
      <c r="O11" s="12"/>
      <c r="P11" s="10"/>
    </row>
    <row r="12" customFormat="false" ht="24" hidden="false" customHeight="true" outlineLevel="0" collapsed="false">
      <c r="A12" s="9" t="n">
        <v>8</v>
      </c>
      <c r="B12" s="10"/>
      <c r="C12" s="10"/>
      <c r="D12" s="10"/>
      <c r="E12" s="10"/>
      <c r="F12" s="10"/>
      <c r="G12" s="11"/>
      <c r="H12" s="10"/>
      <c r="I12" s="12"/>
      <c r="J12" s="12"/>
      <c r="K12" s="12"/>
      <c r="L12" s="7" t="str">
        <f aca="true">IF(ISNUMBER(K12),K12-TODAY(),"")</f>
        <v/>
      </c>
      <c r="M12" s="8" t="str">
        <f aca="false">IF(ISNUMBER(L12),IF(L12&lt;0,"ИСТЁК",IF(L12&lt;=30,"истекает",IF(L12&lt;=60,"скоро","действует"))),"")</f>
        <v/>
      </c>
      <c r="N12" s="11"/>
      <c r="O12" s="12"/>
      <c r="P12" s="10"/>
    </row>
    <row r="13" customFormat="false" ht="24" hidden="false" customHeight="true" outlineLevel="0" collapsed="false">
      <c r="A13" s="9" t="n">
        <v>9</v>
      </c>
      <c r="B13" s="10"/>
      <c r="C13" s="10"/>
      <c r="D13" s="10"/>
      <c r="E13" s="10"/>
      <c r="F13" s="10"/>
      <c r="G13" s="11"/>
      <c r="H13" s="10"/>
      <c r="I13" s="12"/>
      <c r="J13" s="12"/>
      <c r="K13" s="12"/>
      <c r="L13" s="7" t="str">
        <f aca="true">IF(ISNUMBER(K13),K13-TODAY(),"")</f>
        <v/>
      </c>
      <c r="M13" s="8" t="str">
        <f aca="false">IF(ISNUMBER(L13),IF(L13&lt;0,"ИСТЁК",IF(L13&lt;=30,"истекает",IF(L13&lt;=60,"скоро","действует"))),"")</f>
        <v/>
      </c>
      <c r="N13" s="11"/>
      <c r="O13" s="12"/>
      <c r="P13" s="10"/>
    </row>
    <row r="14" customFormat="false" ht="24" hidden="false" customHeight="true" outlineLevel="0" collapsed="false">
      <c r="A14" s="9" t="n">
        <v>10</v>
      </c>
      <c r="B14" s="10"/>
      <c r="C14" s="10"/>
      <c r="D14" s="10"/>
      <c r="E14" s="10"/>
      <c r="F14" s="10"/>
      <c r="G14" s="11"/>
      <c r="H14" s="10"/>
      <c r="I14" s="12"/>
      <c r="J14" s="12"/>
      <c r="K14" s="12"/>
      <c r="L14" s="7" t="str">
        <f aca="true">IF(ISNUMBER(K14),K14-TODAY(),"")</f>
        <v/>
      </c>
      <c r="M14" s="8" t="str">
        <f aca="false">IF(ISNUMBER(L14),IF(L14&lt;0,"ИСТЁК",IF(L14&lt;=30,"истекает",IF(L14&lt;=60,"скоро","действует"))),"")</f>
        <v/>
      </c>
      <c r="N14" s="11"/>
      <c r="O14" s="12"/>
      <c r="P14" s="10"/>
    </row>
    <row r="15" customFormat="false" ht="24" hidden="false" customHeight="true" outlineLevel="0" collapsed="false">
      <c r="A15" s="9" t="n">
        <v>11</v>
      </c>
      <c r="B15" s="10"/>
      <c r="C15" s="10"/>
      <c r="D15" s="10"/>
      <c r="E15" s="10"/>
      <c r="F15" s="10"/>
      <c r="G15" s="11"/>
      <c r="H15" s="10"/>
      <c r="I15" s="12"/>
      <c r="J15" s="12"/>
      <c r="K15" s="12"/>
      <c r="L15" s="7" t="str">
        <f aca="true">IF(ISNUMBER(K15),K15-TODAY(),"")</f>
        <v/>
      </c>
      <c r="M15" s="8" t="str">
        <f aca="false">IF(ISNUMBER(L15),IF(L15&lt;0,"ИСТЁК",IF(L15&lt;=30,"истекает",IF(L15&lt;=60,"скоро","действует"))),"")</f>
        <v/>
      </c>
      <c r="N15" s="11"/>
      <c r="O15" s="12"/>
      <c r="P15" s="10"/>
    </row>
    <row r="16" customFormat="false" ht="24" hidden="false" customHeight="true" outlineLevel="0" collapsed="false">
      <c r="A16" s="9" t="n">
        <v>12</v>
      </c>
      <c r="B16" s="10"/>
      <c r="C16" s="10"/>
      <c r="D16" s="10"/>
      <c r="E16" s="10"/>
      <c r="F16" s="10"/>
      <c r="G16" s="11"/>
      <c r="H16" s="10"/>
      <c r="I16" s="12"/>
      <c r="J16" s="12"/>
      <c r="K16" s="12"/>
      <c r="L16" s="7" t="str">
        <f aca="true">IF(ISNUMBER(K16),K16-TODAY(),"")</f>
        <v/>
      </c>
      <c r="M16" s="8" t="str">
        <f aca="false">IF(ISNUMBER(L16),IF(L16&lt;0,"ИСТЁК",IF(L16&lt;=30,"истекает",IF(L16&lt;=60,"скоро","действует"))),"")</f>
        <v/>
      </c>
      <c r="N16" s="11"/>
      <c r="O16" s="12"/>
      <c r="P16" s="10"/>
    </row>
    <row r="17" customFormat="false" ht="24" hidden="false" customHeight="true" outlineLevel="0" collapsed="false">
      <c r="A17" s="9" t="n">
        <v>13</v>
      </c>
      <c r="B17" s="10"/>
      <c r="C17" s="10"/>
      <c r="D17" s="10"/>
      <c r="E17" s="10"/>
      <c r="F17" s="10"/>
      <c r="G17" s="11"/>
      <c r="H17" s="10"/>
      <c r="I17" s="12"/>
      <c r="J17" s="12"/>
      <c r="K17" s="12"/>
      <c r="L17" s="7" t="str">
        <f aca="true">IF(ISNUMBER(K17),K17-TODAY(),"")</f>
        <v/>
      </c>
      <c r="M17" s="8" t="str">
        <f aca="false">IF(ISNUMBER(L17),IF(L17&lt;0,"ИСТЁК",IF(L17&lt;=30,"истекает",IF(L17&lt;=60,"скоро","действует"))),"")</f>
        <v/>
      </c>
      <c r="N17" s="11"/>
      <c r="O17" s="12"/>
      <c r="P17" s="10"/>
    </row>
    <row r="18" customFormat="false" ht="24" hidden="false" customHeight="true" outlineLevel="0" collapsed="false">
      <c r="A18" s="9" t="n">
        <v>14</v>
      </c>
      <c r="B18" s="10"/>
      <c r="C18" s="10"/>
      <c r="D18" s="10"/>
      <c r="E18" s="10"/>
      <c r="F18" s="10"/>
      <c r="G18" s="11"/>
      <c r="H18" s="10"/>
      <c r="I18" s="12"/>
      <c r="J18" s="12"/>
      <c r="K18" s="12"/>
      <c r="L18" s="7" t="str">
        <f aca="true">IF(ISNUMBER(K18),K18-TODAY(),"")</f>
        <v/>
      </c>
      <c r="M18" s="8" t="str">
        <f aca="false">IF(ISNUMBER(L18),IF(L18&lt;0,"ИСТЁК",IF(L18&lt;=30,"истекает",IF(L18&lt;=60,"скоро","действует"))),"")</f>
        <v/>
      </c>
      <c r="N18" s="11"/>
      <c r="O18" s="12"/>
      <c r="P18" s="10"/>
    </row>
    <row r="19" customFormat="false" ht="24" hidden="false" customHeight="true" outlineLevel="0" collapsed="false">
      <c r="A19" s="9" t="n">
        <v>15</v>
      </c>
      <c r="B19" s="10"/>
      <c r="C19" s="10"/>
      <c r="D19" s="10"/>
      <c r="E19" s="10"/>
      <c r="F19" s="10"/>
      <c r="G19" s="11"/>
      <c r="H19" s="10"/>
      <c r="I19" s="12"/>
      <c r="J19" s="12"/>
      <c r="K19" s="12"/>
      <c r="L19" s="7" t="str">
        <f aca="true">IF(ISNUMBER(K19),K19-TODAY(),"")</f>
        <v/>
      </c>
      <c r="M19" s="8" t="str">
        <f aca="false">IF(ISNUMBER(L19),IF(L19&lt;0,"ИСТЁК",IF(L19&lt;=30,"истекает",IF(L19&lt;=60,"скоро","действует"))),"")</f>
        <v/>
      </c>
      <c r="N19" s="11"/>
      <c r="O19" s="12"/>
      <c r="P19" s="10"/>
    </row>
    <row r="20" customFormat="false" ht="24" hidden="false" customHeight="true" outlineLevel="0" collapsed="false">
      <c r="A20" s="9" t="n">
        <v>16</v>
      </c>
      <c r="B20" s="10"/>
      <c r="C20" s="10"/>
      <c r="D20" s="10"/>
      <c r="E20" s="10"/>
      <c r="F20" s="10"/>
      <c r="G20" s="11"/>
      <c r="H20" s="10"/>
      <c r="I20" s="12"/>
      <c r="J20" s="12"/>
      <c r="K20" s="12"/>
      <c r="L20" s="7" t="str">
        <f aca="true">IF(ISNUMBER(K20),K20-TODAY(),"")</f>
        <v/>
      </c>
      <c r="M20" s="8" t="str">
        <f aca="false">IF(ISNUMBER(L20),IF(L20&lt;0,"ИСТЁК",IF(L20&lt;=30,"истекает",IF(L20&lt;=60,"скоро","действует"))),"")</f>
        <v/>
      </c>
      <c r="N20" s="11"/>
      <c r="O20" s="12"/>
      <c r="P20" s="10"/>
    </row>
    <row r="21" customFormat="false" ht="24" hidden="false" customHeight="true" outlineLevel="0" collapsed="false">
      <c r="A21" s="9" t="n">
        <v>17</v>
      </c>
      <c r="B21" s="10"/>
      <c r="C21" s="10"/>
      <c r="D21" s="10"/>
      <c r="E21" s="10"/>
      <c r="F21" s="10"/>
      <c r="G21" s="11"/>
      <c r="H21" s="10"/>
      <c r="I21" s="12"/>
      <c r="J21" s="12"/>
      <c r="K21" s="12"/>
      <c r="L21" s="7" t="str">
        <f aca="true">IF(ISNUMBER(K21),K21-TODAY(),"")</f>
        <v/>
      </c>
      <c r="M21" s="8" t="str">
        <f aca="false">IF(ISNUMBER(L21),IF(L21&lt;0,"ИСТЁК",IF(L21&lt;=30,"истекает",IF(L21&lt;=60,"скоро","действует"))),"")</f>
        <v/>
      </c>
      <c r="N21" s="11"/>
      <c r="O21" s="12"/>
      <c r="P21" s="10"/>
    </row>
    <row r="22" customFormat="false" ht="24" hidden="false" customHeight="true" outlineLevel="0" collapsed="false">
      <c r="A22" s="9" t="n">
        <v>18</v>
      </c>
      <c r="B22" s="10"/>
      <c r="C22" s="10"/>
      <c r="D22" s="10"/>
      <c r="E22" s="10"/>
      <c r="F22" s="10"/>
      <c r="G22" s="11"/>
      <c r="H22" s="10"/>
      <c r="I22" s="12"/>
      <c r="J22" s="12"/>
      <c r="K22" s="12"/>
      <c r="L22" s="7" t="str">
        <f aca="true">IF(ISNUMBER(K22),K22-TODAY(),"")</f>
        <v/>
      </c>
      <c r="M22" s="8" t="str">
        <f aca="false">IF(ISNUMBER(L22),IF(L22&lt;0,"ИСТЁК",IF(L22&lt;=30,"истекает",IF(L22&lt;=60,"скоро","действует"))),"")</f>
        <v/>
      </c>
      <c r="N22" s="11"/>
      <c r="O22" s="12"/>
      <c r="P22" s="10"/>
    </row>
    <row r="23" customFormat="false" ht="24" hidden="false" customHeight="true" outlineLevel="0" collapsed="false">
      <c r="A23" s="9" t="n">
        <v>19</v>
      </c>
      <c r="B23" s="10"/>
      <c r="C23" s="10"/>
      <c r="D23" s="10"/>
      <c r="E23" s="10"/>
      <c r="F23" s="10"/>
      <c r="G23" s="11"/>
      <c r="H23" s="10"/>
      <c r="I23" s="12"/>
      <c r="J23" s="12"/>
      <c r="K23" s="12"/>
      <c r="L23" s="7" t="str">
        <f aca="true">IF(ISNUMBER(K23),K23-TODAY(),"")</f>
        <v/>
      </c>
      <c r="M23" s="8" t="str">
        <f aca="false">IF(ISNUMBER(L23),IF(L23&lt;0,"ИСТЁК",IF(L23&lt;=30,"истекает",IF(L23&lt;=60,"скоро","действует"))),"")</f>
        <v/>
      </c>
      <c r="N23" s="11"/>
      <c r="O23" s="12"/>
      <c r="P23" s="10"/>
    </row>
    <row r="24" customFormat="false" ht="24" hidden="false" customHeight="true" outlineLevel="0" collapsed="false">
      <c r="A24" s="9" t="n">
        <v>20</v>
      </c>
      <c r="B24" s="10"/>
      <c r="C24" s="10"/>
      <c r="D24" s="10"/>
      <c r="E24" s="10"/>
      <c r="F24" s="10"/>
      <c r="G24" s="11"/>
      <c r="H24" s="10"/>
      <c r="I24" s="12"/>
      <c r="J24" s="12"/>
      <c r="K24" s="12"/>
      <c r="L24" s="7" t="str">
        <f aca="true">IF(ISNUMBER(K24),K24-TODAY(),"")</f>
        <v/>
      </c>
      <c r="M24" s="8" t="str">
        <f aca="false">IF(ISNUMBER(L24),IF(L24&lt;0,"ИСТЁК",IF(L24&lt;=30,"истекает",IF(L24&lt;=60,"скоро","действует"))),"")</f>
        <v/>
      </c>
      <c r="N24" s="11"/>
      <c r="O24" s="12"/>
      <c r="P24" s="10"/>
    </row>
    <row r="25" customFormat="false" ht="24" hidden="false" customHeight="true" outlineLevel="0" collapsed="false">
      <c r="A25" s="9" t="n">
        <v>21</v>
      </c>
      <c r="B25" s="10"/>
      <c r="C25" s="10"/>
      <c r="D25" s="10"/>
      <c r="E25" s="10"/>
      <c r="F25" s="10"/>
      <c r="G25" s="11"/>
      <c r="H25" s="10"/>
      <c r="I25" s="12"/>
      <c r="J25" s="12"/>
      <c r="K25" s="12"/>
      <c r="L25" s="7" t="str">
        <f aca="true">IF(ISNUMBER(K25),K25-TODAY(),"")</f>
        <v/>
      </c>
      <c r="M25" s="8" t="str">
        <f aca="false">IF(ISNUMBER(L25),IF(L25&lt;0,"ИСТЁК",IF(L25&lt;=30,"истекает",IF(L25&lt;=60,"скоро","действует"))),"")</f>
        <v/>
      </c>
      <c r="N25" s="11"/>
      <c r="O25" s="12"/>
      <c r="P25" s="10"/>
    </row>
    <row r="26" customFormat="false" ht="24" hidden="false" customHeight="true" outlineLevel="0" collapsed="false">
      <c r="A26" s="9" t="n">
        <v>22</v>
      </c>
      <c r="B26" s="10"/>
      <c r="C26" s="10"/>
      <c r="D26" s="10"/>
      <c r="E26" s="10"/>
      <c r="F26" s="10"/>
      <c r="G26" s="11"/>
      <c r="H26" s="10"/>
      <c r="I26" s="12"/>
      <c r="J26" s="12"/>
      <c r="K26" s="12"/>
      <c r="L26" s="7" t="str">
        <f aca="true">IF(ISNUMBER(K26),K26-TODAY(),"")</f>
        <v/>
      </c>
      <c r="M26" s="8" t="str">
        <f aca="false">IF(ISNUMBER(L26),IF(L26&lt;0,"ИСТЁК",IF(L26&lt;=30,"истекает",IF(L26&lt;=60,"скоро","действует"))),"")</f>
        <v/>
      </c>
      <c r="N26" s="11"/>
      <c r="O26" s="12"/>
      <c r="P26" s="10"/>
    </row>
    <row r="27" customFormat="false" ht="24" hidden="false" customHeight="true" outlineLevel="0" collapsed="false">
      <c r="A27" s="9" t="n">
        <v>23</v>
      </c>
      <c r="B27" s="10"/>
      <c r="C27" s="10"/>
      <c r="D27" s="10"/>
      <c r="E27" s="10"/>
      <c r="F27" s="10"/>
      <c r="G27" s="11"/>
      <c r="H27" s="10"/>
      <c r="I27" s="12"/>
      <c r="J27" s="12"/>
      <c r="K27" s="12"/>
      <c r="L27" s="7" t="str">
        <f aca="true">IF(ISNUMBER(K27),K27-TODAY(),"")</f>
        <v/>
      </c>
      <c r="M27" s="8" t="str">
        <f aca="false">IF(ISNUMBER(L27),IF(L27&lt;0,"ИСТЁК",IF(L27&lt;=30,"истекает",IF(L27&lt;=60,"скоро","действует"))),"")</f>
        <v/>
      </c>
      <c r="N27" s="11"/>
      <c r="O27" s="12"/>
      <c r="P27" s="10"/>
    </row>
    <row r="28" customFormat="false" ht="24" hidden="false" customHeight="true" outlineLevel="0" collapsed="false">
      <c r="A28" s="9" t="n">
        <v>24</v>
      </c>
      <c r="B28" s="10"/>
      <c r="C28" s="10"/>
      <c r="D28" s="10"/>
      <c r="E28" s="10"/>
      <c r="F28" s="10"/>
      <c r="G28" s="11"/>
      <c r="H28" s="10"/>
      <c r="I28" s="12"/>
      <c r="J28" s="12"/>
      <c r="K28" s="12"/>
      <c r="L28" s="7" t="str">
        <f aca="true">IF(ISNUMBER(K28),K28-TODAY(),"")</f>
        <v/>
      </c>
      <c r="M28" s="8" t="str">
        <f aca="false">IF(ISNUMBER(L28),IF(L28&lt;0,"ИСТЁК",IF(L28&lt;=30,"истекает",IF(L28&lt;=60,"скоро","действует"))),"")</f>
        <v/>
      </c>
      <c r="N28" s="11"/>
      <c r="O28" s="12"/>
      <c r="P28" s="10"/>
    </row>
    <row r="29" customFormat="false" ht="24" hidden="false" customHeight="true" outlineLevel="0" collapsed="false">
      <c r="A29" s="9" t="n">
        <v>25</v>
      </c>
      <c r="B29" s="10"/>
      <c r="C29" s="10"/>
      <c r="D29" s="10"/>
      <c r="E29" s="10"/>
      <c r="F29" s="10"/>
      <c r="G29" s="11"/>
      <c r="H29" s="10"/>
      <c r="I29" s="12"/>
      <c r="J29" s="12"/>
      <c r="K29" s="12"/>
      <c r="L29" s="7" t="str">
        <f aca="true">IF(ISNUMBER(K29),K29-TODAY(),"")</f>
        <v/>
      </c>
      <c r="M29" s="8" t="str">
        <f aca="false">IF(ISNUMBER(L29),IF(L29&lt;0,"ИСТЁК",IF(L29&lt;=30,"истекает",IF(L29&lt;=60,"скоро","действует"))),"")</f>
        <v/>
      </c>
      <c r="N29" s="11"/>
      <c r="O29" s="12"/>
      <c r="P29" s="10"/>
    </row>
    <row r="30" customFormat="false" ht="24" hidden="false" customHeight="true" outlineLevel="0" collapsed="false">
      <c r="A30" s="9" t="n">
        <v>26</v>
      </c>
      <c r="B30" s="10"/>
      <c r="C30" s="10"/>
      <c r="D30" s="10"/>
      <c r="E30" s="10"/>
      <c r="F30" s="10"/>
      <c r="G30" s="11"/>
      <c r="H30" s="10"/>
      <c r="I30" s="12"/>
      <c r="J30" s="12"/>
      <c r="K30" s="12"/>
      <c r="L30" s="7" t="str">
        <f aca="true">IF(ISNUMBER(K30),K30-TODAY(),"")</f>
        <v/>
      </c>
      <c r="M30" s="8" t="str">
        <f aca="false">IF(ISNUMBER(L30),IF(L30&lt;0,"ИСТЁК",IF(L30&lt;=30,"истекает",IF(L30&lt;=60,"скоро","действует"))),"")</f>
        <v/>
      </c>
      <c r="N30" s="11"/>
      <c r="O30" s="12"/>
      <c r="P30" s="10"/>
    </row>
    <row r="31" customFormat="false" ht="24" hidden="false" customHeight="true" outlineLevel="0" collapsed="false">
      <c r="A31" s="9" t="n">
        <v>27</v>
      </c>
      <c r="B31" s="10"/>
      <c r="C31" s="10"/>
      <c r="D31" s="10"/>
      <c r="E31" s="10"/>
      <c r="F31" s="10"/>
      <c r="G31" s="11"/>
      <c r="H31" s="10"/>
      <c r="I31" s="12"/>
      <c r="J31" s="12"/>
      <c r="K31" s="12"/>
      <c r="L31" s="7" t="str">
        <f aca="true">IF(ISNUMBER(K31),K31-TODAY(),"")</f>
        <v/>
      </c>
      <c r="M31" s="8" t="str">
        <f aca="false">IF(ISNUMBER(L31),IF(L31&lt;0,"ИСТЁК",IF(L31&lt;=30,"истекает",IF(L31&lt;=60,"скоро","действует"))),"")</f>
        <v/>
      </c>
      <c r="N31" s="11"/>
      <c r="O31" s="12"/>
      <c r="P31" s="10"/>
    </row>
    <row r="32" customFormat="false" ht="24" hidden="false" customHeight="true" outlineLevel="0" collapsed="false">
      <c r="A32" s="9" t="n">
        <v>28</v>
      </c>
      <c r="B32" s="10"/>
      <c r="C32" s="10"/>
      <c r="D32" s="10"/>
      <c r="E32" s="10"/>
      <c r="F32" s="10"/>
      <c r="G32" s="11"/>
      <c r="H32" s="10"/>
      <c r="I32" s="12"/>
      <c r="J32" s="12"/>
      <c r="K32" s="12"/>
      <c r="L32" s="7" t="str">
        <f aca="true">IF(ISNUMBER(K32),K32-TODAY(),"")</f>
        <v/>
      </c>
      <c r="M32" s="8" t="str">
        <f aca="false">IF(ISNUMBER(L32),IF(L32&lt;0,"ИСТЁК",IF(L32&lt;=30,"истекает",IF(L32&lt;=60,"скоро","действует"))),"")</f>
        <v/>
      </c>
      <c r="N32" s="11"/>
      <c r="O32" s="12"/>
      <c r="P32" s="10"/>
    </row>
    <row r="33" customFormat="false" ht="24" hidden="false" customHeight="true" outlineLevel="0" collapsed="false">
      <c r="A33" s="9" t="n">
        <v>29</v>
      </c>
      <c r="B33" s="10"/>
      <c r="C33" s="10"/>
      <c r="D33" s="10"/>
      <c r="E33" s="10"/>
      <c r="F33" s="10"/>
      <c r="G33" s="11"/>
      <c r="H33" s="10"/>
      <c r="I33" s="12"/>
      <c r="J33" s="12"/>
      <c r="K33" s="12"/>
      <c r="L33" s="7" t="str">
        <f aca="true">IF(ISNUMBER(K33),K33-TODAY(),"")</f>
        <v/>
      </c>
      <c r="M33" s="8" t="str">
        <f aca="false">IF(ISNUMBER(L33),IF(L33&lt;0,"ИСТЁК",IF(L33&lt;=30,"истекает",IF(L33&lt;=60,"скоро","действует"))),"")</f>
        <v/>
      </c>
      <c r="N33" s="11"/>
      <c r="O33" s="12"/>
      <c r="P33" s="10"/>
    </row>
    <row r="34" customFormat="false" ht="24" hidden="false" customHeight="true" outlineLevel="0" collapsed="false">
      <c r="A34" s="9" t="n">
        <v>30</v>
      </c>
      <c r="B34" s="10"/>
      <c r="C34" s="10"/>
      <c r="D34" s="10"/>
      <c r="E34" s="10"/>
      <c r="F34" s="10"/>
      <c r="G34" s="11"/>
      <c r="H34" s="10"/>
      <c r="I34" s="12"/>
      <c r="J34" s="12"/>
      <c r="K34" s="12"/>
      <c r="L34" s="7" t="str">
        <f aca="true">IF(ISNUMBER(K34),K34-TODAY(),"")</f>
        <v/>
      </c>
      <c r="M34" s="8" t="str">
        <f aca="false">IF(ISNUMBER(L34),IF(L34&lt;0,"ИСТЁК",IF(L34&lt;=30,"истекает",IF(L34&lt;=60,"скоро","действует"))),"")</f>
        <v/>
      </c>
      <c r="N34" s="11"/>
      <c r="O34" s="12"/>
      <c r="P34" s="10"/>
    </row>
    <row r="35" customFormat="false" ht="24" hidden="false" customHeight="true" outlineLevel="0" collapsed="false">
      <c r="A35" s="9" t="n">
        <v>31</v>
      </c>
      <c r="B35" s="10"/>
      <c r="C35" s="10"/>
      <c r="D35" s="10"/>
      <c r="E35" s="10"/>
      <c r="F35" s="10"/>
      <c r="G35" s="11"/>
      <c r="H35" s="10"/>
      <c r="I35" s="12"/>
      <c r="J35" s="12"/>
      <c r="K35" s="12"/>
      <c r="L35" s="7" t="str">
        <f aca="true">IF(ISNUMBER(K35),K35-TODAY(),"")</f>
        <v/>
      </c>
      <c r="M35" s="8" t="str">
        <f aca="false">IF(ISNUMBER(L35),IF(L35&lt;0,"ИСТЁК",IF(L35&lt;=30,"истекает",IF(L35&lt;=60,"скоро","действует"))),"")</f>
        <v/>
      </c>
      <c r="N35" s="11"/>
      <c r="O35" s="12"/>
      <c r="P35" s="10"/>
    </row>
    <row r="36" customFormat="false" ht="24" hidden="false" customHeight="true" outlineLevel="0" collapsed="false">
      <c r="A36" s="9" t="n">
        <v>32</v>
      </c>
      <c r="B36" s="10"/>
      <c r="C36" s="10"/>
      <c r="D36" s="10"/>
      <c r="E36" s="10"/>
      <c r="F36" s="10"/>
      <c r="G36" s="11"/>
      <c r="H36" s="10"/>
      <c r="I36" s="12"/>
      <c r="J36" s="12"/>
      <c r="K36" s="12"/>
      <c r="L36" s="7" t="str">
        <f aca="true">IF(ISNUMBER(K36),K36-TODAY(),"")</f>
        <v/>
      </c>
      <c r="M36" s="8" t="str">
        <f aca="false">IF(ISNUMBER(L36),IF(L36&lt;0,"ИСТЁК",IF(L36&lt;=30,"истекает",IF(L36&lt;=60,"скоро","действует"))),"")</f>
        <v/>
      </c>
      <c r="N36" s="11"/>
      <c r="O36" s="12"/>
      <c r="P36" s="10"/>
    </row>
    <row r="37" customFormat="false" ht="24" hidden="false" customHeight="true" outlineLevel="0" collapsed="false">
      <c r="A37" s="9" t="n">
        <v>33</v>
      </c>
      <c r="B37" s="10"/>
      <c r="C37" s="10"/>
      <c r="D37" s="10"/>
      <c r="E37" s="10"/>
      <c r="F37" s="10"/>
      <c r="G37" s="11"/>
      <c r="H37" s="10"/>
      <c r="I37" s="12"/>
      <c r="J37" s="12"/>
      <c r="K37" s="12"/>
      <c r="L37" s="7" t="str">
        <f aca="true">IF(ISNUMBER(K37),K37-TODAY(),"")</f>
        <v/>
      </c>
      <c r="M37" s="8" t="str">
        <f aca="false">IF(ISNUMBER(L37),IF(L37&lt;0,"ИСТЁК",IF(L37&lt;=30,"истекает",IF(L37&lt;=60,"скоро","действует"))),"")</f>
        <v/>
      </c>
      <c r="N37" s="11"/>
      <c r="O37" s="12"/>
      <c r="P37" s="10"/>
    </row>
    <row r="38" customFormat="false" ht="24" hidden="false" customHeight="true" outlineLevel="0" collapsed="false">
      <c r="A38" s="9" t="n">
        <v>34</v>
      </c>
      <c r="B38" s="10"/>
      <c r="C38" s="10"/>
      <c r="D38" s="10"/>
      <c r="E38" s="10"/>
      <c r="F38" s="10"/>
      <c r="G38" s="11"/>
      <c r="H38" s="10"/>
      <c r="I38" s="12"/>
      <c r="J38" s="12"/>
      <c r="K38" s="12"/>
      <c r="L38" s="7" t="str">
        <f aca="true">IF(ISNUMBER(K38),K38-TODAY(),"")</f>
        <v/>
      </c>
      <c r="M38" s="8" t="str">
        <f aca="false">IF(ISNUMBER(L38),IF(L38&lt;0,"ИСТЁК",IF(L38&lt;=30,"истекает",IF(L38&lt;=60,"скоро","действует"))),"")</f>
        <v/>
      </c>
      <c r="N38" s="11"/>
      <c r="O38" s="12"/>
      <c r="P38" s="10"/>
    </row>
    <row r="39" customFormat="false" ht="24" hidden="false" customHeight="true" outlineLevel="0" collapsed="false">
      <c r="A39" s="9" t="n">
        <v>35</v>
      </c>
      <c r="B39" s="10"/>
      <c r="C39" s="10"/>
      <c r="D39" s="10"/>
      <c r="E39" s="10"/>
      <c r="F39" s="10"/>
      <c r="G39" s="11"/>
      <c r="H39" s="10"/>
      <c r="I39" s="12"/>
      <c r="J39" s="12"/>
      <c r="K39" s="12"/>
      <c r="L39" s="7" t="str">
        <f aca="true">IF(ISNUMBER(K39),K39-TODAY(),"")</f>
        <v/>
      </c>
      <c r="M39" s="8" t="str">
        <f aca="false">IF(ISNUMBER(L39),IF(L39&lt;0,"ИСТЁК",IF(L39&lt;=30,"истекает",IF(L39&lt;=60,"скоро","действует"))),"")</f>
        <v/>
      </c>
      <c r="N39" s="11"/>
      <c r="O39" s="12"/>
      <c r="P39" s="10"/>
    </row>
    <row r="40" customFormat="false" ht="24" hidden="false" customHeight="true" outlineLevel="0" collapsed="false">
      <c r="A40" s="9" t="n">
        <v>36</v>
      </c>
      <c r="B40" s="10"/>
      <c r="C40" s="10"/>
      <c r="D40" s="10"/>
      <c r="E40" s="10"/>
      <c r="F40" s="10"/>
      <c r="G40" s="11"/>
      <c r="H40" s="10"/>
      <c r="I40" s="12"/>
      <c r="J40" s="12"/>
      <c r="K40" s="12"/>
      <c r="L40" s="7" t="str">
        <f aca="true">IF(ISNUMBER(K40),K40-TODAY(),"")</f>
        <v/>
      </c>
      <c r="M40" s="8" t="str">
        <f aca="false">IF(ISNUMBER(L40),IF(L40&lt;0,"ИСТЁК",IF(L40&lt;=30,"истекает",IF(L40&lt;=60,"скоро","действует"))),"")</f>
        <v/>
      </c>
      <c r="N40" s="11"/>
      <c r="O40" s="12"/>
      <c r="P40" s="10"/>
    </row>
    <row r="41" customFormat="false" ht="24" hidden="false" customHeight="true" outlineLevel="0" collapsed="false">
      <c r="A41" s="9" t="n">
        <v>37</v>
      </c>
      <c r="B41" s="10"/>
      <c r="C41" s="10"/>
      <c r="D41" s="10"/>
      <c r="E41" s="10"/>
      <c r="F41" s="10"/>
      <c r="G41" s="11"/>
      <c r="H41" s="10"/>
      <c r="I41" s="12"/>
      <c r="J41" s="12"/>
      <c r="K41" s="12"/>
      <c r="L41" s="7" t="str">
        <f aca="true">IF(ISNUMBER(K41),K41-TODAY(),"")</f>
        <v/>
      </c>
      <c r="M41" s="8" t="str">
        <f aca="false">IF(ISNUMBER(L41),IF(L41&lt;0,"ИСТЁК",IF(L41&lt;=30,"истекает",IF(L41&lt;=60,"скоро","действует"))),"")</f>
        <v/>
      </c>
      <c r="N41" s="11"/>
      <c r="O41" s="12"/>
      <c r="P41" s="10"/>
    </row>
    <row r="42" customFormat="false" ht="24" hidden="false" customHeight="true" outlineLevel="0" collapsed="false">
      <c r="A42" s="9" t="n">
        <v>38</v>
      </c>
      <c r="B42" s="10"/>
      <c r="C42" s="10"/>
      <c r="D42" s="10"/>
      <c r="E42" s="10"/>
      <c r="F42" s="10"/>
      <c r="G42" s="11"/>
      <c r="H42" s="10"/>
      <c r="I42" s="12"/>
      <c r="J42" s="12"/>
      <c r="K42" s="12"/>
      <c r="L42" s="7" t="str">
        <f aca="true">IF(ISNUMBER(K42),K42-TODAY(),"")</f>
        <v/>
      </c>
      <c r="M42" s="8" t="str">
        <f aca="false">IF(ISNUMBER(L42),IF(L42&lt;0,"ИСТЁК",IF(L42&lt;=30,"истекает",IF(L42&lt;=60,"скоро","действует"))),"")</f>
        <v/>
      </c>
      <c r="N42" s="11"/>
      <c r="O42" s="12"/>
      <c r="P42" s="10"/>
    </row>
    <row r="43" customFormat="false" ht="24" hidden="false" customHeight="true" outlineLevel="0" collapsed="false">
      <c r="A43" s="9" t="n">
        <v>39</v>
      </c>
      <c r="B43" s="10"/>
      <c r="C43" s="10"/>
      <c r="D43" s="10"/>
      <c r="E43" s="10"/>
      <c r="F43" s="10"/>
      <c r="G43" s="11"/>
      <c r="H43" s="10"/>
      <c r="I43" s="12"/>
      <c r="J43" s="12"/>
      <c r="K43" s="12"/>
      <c r="L43" s="7" t="str">
        <f aca="true">IF(ISNUMBER(K43),K43-TODAY(),"")</f>
        <v/>
      </c>
      <c r="M43" s="8" t="str">
        <f aca="false">IF(ISNUMBER(L43),IF(L43&lt;0,"ИСТЁК",IF(L43&lt;=30,"истекает",IF(L43&lt;=60,"скоро","действует"))),"")</f>
        <v/>
      </c>
      <c r="N43" s="11"/>
      <c r="O43" s="12"/>
      <c r="P43" s="10"/>
    </row>
    <row r="44" customFormat="false" ht="24" hidden="false" customHeight="true" outlineLevel="0" collapsed="false">
      <c r="A44" s="9" t="n">
        <v>40</v>
      </c>
      <c r="B44" s="10"/>
      <c r="C44" s="10"/>
      <c r="D44" s="10"/>
      <c r="E44" s="10"/>
      <c r="F44" s="10"/>
      <c r="G44" s="11"/>
      <c r="H44" s="10"/>
      <c r="I44" s="12"/>
      <c r="J44" s="12"/>
      <c r="K44" s="12"/>
      <c r="L44" s="7" t="str">
        <f aca="true">IF(ISNUMBER(K44),K44-TODAY(),"")</f>
        <v/>
      </c>
      <c r="M44" s="8" t="str">
        <f aca="false">IF(ISNUMBER(L44),IF(L44&lt;0,"ИСТЁК",IF(L44&lt;=30,"истекает",IF(L44&lt;=60,"скоро","действует"))),"")</f>
        <v/>
      </c>
      <c r="N44" s="11"/>
      <c r="O44" s="12"/>
      <c r="P44" s="10"/>
    </row>
    <row r="45" customFormat="false" ht="24" hidden="false" customHeight="true" outlineLevel="0" collapsed="false">
      <c r="A45" s="9" t="n">
        <v>41</v>
      </c>
      <c r="B45" s="10"/>
      <c r="C45" s="10"/>
      <c r="D45" s="10"/>
      <c r="E45" s="10"/>
      <c r="F45" s="10"/>
      <c r="G45" s="11"/>
      <c r="H45" s="10"/>
      <c r="I45" s="12"/>
      <c r="J45" s="12"/>
      <c r="K45" s="12"/>
      <c r="L45" s="7" t="str">
        <f aca="true">IF(ISNUMBER(K45),K45-TODAY(),"")</f>
        <v/>
      </c>
      <c r="M45" s="8" t="str">
        <f aca="false">IF(ISNUMBER(L45),IF(L45&lt;0,"ИСТЁК",IF(L45&lt;=30,"истекает",IF(L45&lt;=60,"скоро","действует"))),"")</f>
        <v/>
      </c>
      <c r="N45" s="11"/>
      <c r="O45" s="12"/>
      <c r="P45" s="10"/>
    </row>
    <row r="46" customFormat="false" ht="24" hidden="false" customHeight="true" outlineLevel="0" collapsed="false">
      <c r="A46" s="9" t="n">
        <v>42</v>
      </c>
      <c r="B46" s="10"/>
      <c r="C46" s="10"/>
      <c r="D46" s="10"/>
      <c r="E46" s="10"/>
      <c r="F46" s="10"/>
      <c r="G46" s="11"/>
      <c r="H46" s="10"/>
      <c r="I46" s="12"/>
      <c r="J46" s="12"/>
      <c r="K46" s="12"/>
      <c r="L46" s="7" t="str">
        <f aca="true">IF(ISNUMBER(K46),K46-TODAY(),"")</f>
        <v/>
      </c>
      <c r="M46" s="8" t="str">
        <f aca="false">IF(ISNUMBER(L46),IF(L46&lt;0,"ИСТЁК",IF(L46&lt;=30,"истекает",IF(L46&lt;=60,"скоро","действует"))),"")</f>
        <v/>
      </c>
      <c r="N46" s="11"/>
      <c r="O46" s="12"/>
      <c r="P46" s="10"/>
    </row>
    <row r="47" customFormat="false" ht="24" hidden="false" customHeight="true" outlineLevel="0" collapsed="false">
      <c r="A47" s="9" t="n">
        <v>43</v>
      </c>
      <c r="B47" s="10"/>
      <c r="C47" s="10"/>
      <c r="D47" s="10"/>
      <c r="E47" s="10"/>
      <c r="F47" s="10"/>
      <c r="G47" s="11"/>
      <c r="H47" s="10"/>
      <c r="I47" s="12"/>
      <c r="J47" s="12"/>
      <c r="K47" s="12"/>
      <c r="L47" s="7" t="str">
        <f aca="true">IF(ISNUMBER(K47),K47-TODAY(),"")</f>
        <v/>
      </c>
      <c r="M47" s="8" t="str">
        <f aca="false">IF(ISNUMBER(L47),IF(L47&lt;0,"ИСТЁК",IF(L47&lt;=30,"истекает",IF(L47&lt;=60,"скоро","действует"))),"")</f>
        <v/>
      </c>
      <c r="N47" s="11"/>
      <c r="O47" s="12"/>
      <c r="P47" s="10"/>
    </row>
    <row r="48" customFormat="false" ht="24" hidden="false" customHeight="true" outlineLevel="0" collapsed="false">
      <c r="A48" s="9" t="n">
        <v>44</v>
      </c>
      <c r="B48" s="10"/>
      <c r="C48" s="10"/>
      <c r="D48" s="10"/>
      <c r="E48" s="10"/>
      <c r="F48" s="10"/>
      <c r="G48" s="11"/>
      <c r="H48" s="10"/>
      <c r="I48" s="12"/>
      <c r="J48" s="12"/>
      <c r="K48" s="12"/>
      <c r="L48" s="7" t="str">
        <f aca="true">IF(ISNUMBER(K48),K48-TODAY(),"")</f>
        <v/>
      </c>
      <c r="M48" s="8" t="str">
        <f aca="false">IF(ISNUMBER(L48),IF(L48&lt;0,"ИСТЁК",IF(L48&lt;=30,"истекает",IF(L48&lt;=60,"скоро","действует"))),"")</f>
        <v/>
      </c>
      <c r="N48" s="11"/>
      <c r="O48" s="12"/>
      <c r="P48" s="10"/>
    </row>
    <row r="49" customFormat="false" ht="24" hidden="false" customHeight="true" outlineLevel="0" collapsed="false">
      <c r="A49" s="9" t="n">
        <v>45</v>
      </c>
      <c r="B49" s="10"/>
      <c r="C49" s="10"/>
      <c r="D49" s="10"/>
      <c r="E49" s="10"/>
      <c r="F49" s="10"/>
      <c r="G49" s="11"/>
      <c r="H49" s="10"/>
      <c r="I49" s="12"/>
      <c r="J49" s="12"/>
      <c r="K49" s="12"/>
      <c r="L49" s="7" t="str">
        <f aca="true">IF(ISNUMBER(K49),K49-TODAY(),"")</f>
        <v/>
      </c>
      <c r="M49" s="8" t="str">
        <f aca="false">IF(ISNUMBER(L49),IF(L49&lt;0,"ИСТЁК",IF(L49&lt;=30,"истекает",IF(L49&lt;=60,"скоро","действует"))),"")</f>
        <v/>
      </c>
      <c r="N49" s="11"/>
      <c r="O49" s="12"/>
      <c r="P49" s="10"/>
    </row>
    <row r="50" customFormat="false" ht="24" hidden="false" customHeight="true" outlineLevel="0" collapsed="false">
      <c r="A50" s="9" t="n">
        <v>46</v>
      </c>
      <c r="B50" s="10"/>
      <c r="C50" s="10"/>
      <c r="D50" s="10"/>
      <c r="E50" s="10"/>
      <c r="F50" s="10"/>
      <c r="G50" s="11"/>
      <c r="H50" s="10"/>
      <c r="I50" s="12"/>
      <c r="J50" s="12"/>
      <c r="K50" s="12"/>
      <c r="L50" s="7" t="str">
        <f aca="true">IF(ISNUMBER(K50),K50-TODAY(),"")</f>
        <v/>
      </c>
      <c r="M50" s="8" t="str">
        <f aca="false">IF(ISNUMBER(L50),IF(L50&lt;0,"ИСТЁК",IF(L50&lt;=30,"истекает",IF(L50&lt;=60,"скоро","действует"))),"")</f>
        <v/>
      </c>
      <c r="N50" s="11"/>
      <c r="O50" s="12"/>
      <c r="P50" s="10"/>
    </row>
    <row r="51" customFormat="false" ht="24" hidden="false" customHeight="true" outlineLevel="0" collapsed="false">
      <c r="A51" s="9" t="n">
        <v>47</v>
      </c>
      <c r="B51" s="10"/>
      <c r="C51" s="10"/>
      <c r="D51" s="10"/>
      <c r="E51" s="10"/>
      <c r="F51" s="10"/>
      <c r="G51" s="11"/>
      <c r="H51" s="10"/>
      <c r="I51" s="12"/>
      <c r="J51" s="12"/>
      <c r="K51" s="12"/>
      <c r="L51" s="7" t="str">
        <f aca="true">IF(ISNUMBER(K51),K51-TODAY(),"")</f>
        <v/>
      </c>
      <c r="M51" s="8" t="str">
        <f aca="false">IF(ISNUMBER(L51),IF(L51&lt;0,"ИСТЁК",IF(L51&lt;=30,"истекает",IF(L51&lt;=60,"скоро","действует"))),"")</f>
        <v/>
      </c>
      <c r="N51" s="11"/>
      <c r="O51" s="12"/>
      <c r="P51" s="10"/>
    </row>
    <row r="52" customFormat="false" ht="24" hidden="false" customHeight="true" outlineLevel="0" collapsed="false">
      <c r="A52" s="9" t="n">
        <v>48</v>
      </c>
      <c r="B52" s="10"/>
      <c r="C52" s="10"/>
      <c r="D52" s="10"/>
      <c r="E52" s="10"/>
      <c r="F52" s="10"/>
      <c r="G52" s="11"/>
      <c r="H52" s="10"/>
      <c r="I52" s="12"/>
      <c r="J52" s="12"/>
      <c r="K52" s="12"/>
      <c r="L52" s="7" t="str">
        <f aca="true">IF(ISNUMBER(K52),K52-TODAY(),"")</f>
        <v/>
      </c>
      <c r="M52" s="8" t="str">
        <f aca="false">IF(ISNUMBER(L52),IF(L52&lt;0,"ИСТЁК",IF(L52&lt;=30,"истекает",IF(L52&lt;=60,"скоро","действует"))),"")</f>
        <v/>
      </c>
      <c r="N52" s="11"/>
      <c r="O52" s="12"/>
      <c r="P52" s="10"/>
    </row>
    <row r="53" customFormat="false" ht="24" hidden="false" customHeight="true" outlineLevel="0" collapsed="false">
      <c r="A53" s="9" t="n">
        <v>49</v>
      </c>
      <c r="B53" s="10"/>
      <c r="C53" s="10"/>
      <c r="D53" s="10"/>
      <c r="E53" s="10"/>
      <c r="F53" s="10"/>
      <c r="G53" s="11"/>
      <c r="H53" s="10"/>
      <c r="I53" s="12"/>
      <c r="J53" s="12"/>
      <c r="K53" s="12"/>
      <c r="L53" s="7" t="str">
        <f aca="true">IF(ISNUMBER(K53),K53-TODAY(),"")</f>
        <v/>
      </c>
      <c r="M53" s="8" t="str">
        <f aca="false">IF(ISNUMBER(L53),IF(L53&lt;0,"ИСТЁК",IF(L53&lt;=30,"истекает",IF(L53&lt;=60,"скоро","действует"))),"")</f>
        <v/>
      </c>
      <c r="N53" s="11"/>
      <c r="O53" s="12"/>
      <c r="P53" s="10"/>
    </row>
    <row r="54" customFormat="false" ht="24" hidden="false" customHeight="true" outlineLevel="0" collapsed="false">
      <c r="A54" s="9" t="n">
        <v>50</v>
      </c>
      <c r="B54" s="10"/>
      <c r="C54" s="10"/>
      <c r="D54" s="10"/>
      <c r="E54" s="10"/>
      <c r="F54" s="10"/>
      <c r="G54" s="11"/>
      <c r="H54" s="10"/>
      <c r="I54" s="12"/>
      <c r="J54" s="12"/>
      <c r="K54" s="12"/>
      <c r="L54" s="7" t="str">
        <f aca="true">IF(ISNUMBER(K54),K54-TODAY(),"")</f>
        <v/>
      </c>
      <c r="M54" s="8" t="str">
        <f aca="false">IF(ISNUMBER(L54),IF(L54&lt;0,"ИСТЁК",IF(L54&lt;=30,"истекает",IF(L54&lt;=60,"скоро","действует"))),"")</f>
        <v/>
      </c>
      <c r="N54" s="11"/>
      <c r="O54" s="12"/>
      <c r="P54" s="10"/>
    </row>
    <row r="55" customFormat="false" ht="24" hidden="false" customHeight="true" outlineLevel="0" collapsed="false">
      <c r="A55" s="9" t="n">
        <v>51</v>
      </c>
      <c r="B55" s="10"/>
      <c r="C55" s="10"/>
      <c r="D55" s="10"/>
      <c r="E55" s="10"/>
      <c r="F55" s="10"/>
      <c r="G55" s="11"/>
      <c r="H55" s="10"/>
      <c r="I55" s="12"/>
      <c r="J55" s="12"/>
      <c r="K55" s="12"/>
      <c r="L55" s="7" t="str">
        <f aca="true">IF(ISNUMBER(K55),K55-TODAY(),"")</f>
        <v/>
      </c>
      <c r="M55" s="8" t="str">
        <f aca="false">IF(ISNUMBER(L55),IF(L55&lt;0,"ИСТЁК",IF(L55&lt;=30,"истекает",IF(L55&lt;=60,"скоро","действует"))),"")</f>
        <v/>
      </c>
      <c r="N55" s="11"/>
      <c r="O55" s="12"/>
      <c r="P55" s="10"/>
    </row>
    <row r="56" customFormat="false" ht="24" hidden="false" customHeight="true" outlineLevel="0" collapsed="false">
      <c r="A56" s="9" t="n">
        <v>52</v>
      </c>
      <c r="B56" s="10"/>
      <c r="C56" s="10"/>
      <c r="D56" s="10"/>
      <c r="E56" s="10"/>
      <c r="F56" s="10"/>
      <c r="G56" s="11"/>
      <c r="H56" s="10"/>
      <c r="I56" s="12"/>
      <c r="J56" s="12"/>
      <c r="K56" s="12"/>
      <c r="L56" s="7" t="str">
        <f aca="true">IF(ISNUMBER(K56),K56-TODAY(),"")</f>
        <v/>
      </c>
      <c r="M56" s="8" t="str">
        <f aca="false">IF(ISNUMBER(L56),IF(L56&lt;0,"ИСТЁК",IF(L56&lt;=30,"истекает",IF(L56&lt;=60,"скоро","действует"))),"")</f>
        <v/>
      </c>
      <c r="N56" s="11"/>
      <c r="O56" s="12"/>
      <c r="P56" s="10"/>
    </row>
    <row r="57" customFormat="false" ht="24" hidden="false" customHeight="true" outlineLevel="0" collapsed="false">
      <c r="A57" s="9" t="n">
        <v>53</v>
      </c>
      <c r="B57" s="10"/>
      <c r="C57" s="10"/>
      <c r="D57" s="10"/>
      <c r="E57" s="10"/>
      <c r="F57" s="10"/>
      <c r="G57" s="11"/>
      <c r="H57" s="10"/>
      <c r="I57" s="12"/>
      <c r="J57" s="12"/>
      <c r="K57" s="12"/>
      <c r="L57" s="7" t="str">
        <f aca="true">IF(ISNUMBER(K57),K57-TODAY(),"")</f>
        <v/>
      </c>
      <c r="M57" s="8" t="str">
        <f aca="false">IF(ISNUMBER(L57),IF(L57&lt;0,"ИСТЁК",IF(L57&lt;=30,"истекает",IF(L57&lt;=60,"скоро","действует"))),"")</f>
        <v/>
      </c>
      <c r="N57" s="11"/>
      <c r="O57" s="12"/>
      <c r="P57" s="10"/>
    </row>
    <row r="58" customFormat="false" ht="24" hidden="false" customHeight="true" outlineLevel="0" collapsed="false">
      <c r="A58" s="9" t="n">
        <v>54</v>
      </c>
      <c r="B58" s="10"/>
      <c r="C58" s="10"/>
      <c r="D58" s="10"/>
      <c r="E58" s="10"/>
      <c r="F58" s="10"/>
      <c r="G58" s="11"/>
      <c r="H58" s="10"/>
      <c r="I58" s="12"/>
      <c r="J58" s="12"/>
      <c r="K58" s="12"/>
      <c r="L58" s="7" t="str">
        <f aca="true">IF(ISNUMBER(K58),K58-TODAY(),"")</f>
        <v/>
      </c>
      <c r="M58" s="8" t="str">
        <f aca="false">IF(ISNUMBER(L58),IF(L58&lt;0,"ИСТЁК",IF(L58&lt;=30,"истекает",IF(L58&lt;=60,"скоро","действует"))),"")</f>
        <v/>
      </c>
      <c r="N58" s="11"/>
      <c r="O58" s="12"/>
      <c r="P58" s="10"/>
    </row>
    <row r="59" customFormat="false" ht="24" hidden="false" customHeight="true" outlineLevel="0" collapsed="false">
      <c r="A59" s="9" t="n">
        <v>55</v>
      </c>
      <c r="B59" s="10"/>
      <c r="C59" s="10"/>
      <c r="D59" s="10"/>
      <c r="E59" s="10"/>
      <c r="F59" s="10"/>
      <c r="G59" s="11"/>
      <c r="H59" s="10"/>
      <c r="I59" s="12"/>
      <c r="J59" s="12"/>
      <c r="K59" s="12"/>
      <c r="L59" s="7" t="str">
        <f aca="true">IF(ISNUMBER(K59),K59-TODAY(),"")</f>
        <v/>
      </c>
      <c r="M59" s="8" t="str">
        <f aca="false">IF(ISNUMBER(L59),IF(L59&lt;0,"ИСТЁК",IF(L59&lt;=30,"истекает",IF(L59&lt;=60,"скоро","действует"))),"")</f>
        <v/>
      </c>
      <c r="N59" s="11"/>
      <c r="O59" s="12"/>
      <c r="P59" s="10"/>
    </row>
    <row r="60" customFormat="false" ht="24" hidden="false" customHeight="true" outlineLevel="0" collapsed="false">
      <c r="A60" s="9" t="n">
        <v>56</v>
      </c>
      <c r="B60" s="10"/>
      <c r="C60" s="10"/>
      <c r="D60" s="10"/>
      <c r="E60" s="10"/>
      <c r="F60" s="10"/>
      <c r="G60" s="11"/>
      <c r="H60" s="10"/>
      <c r="I60" s="12"/>
      <c r="J60" s="12"/>
      <c r="K60" s="12"/>
      <c r="L60" s="7" t="str">
        <f aca="true">IF(ISNUMBER(K60),K60-TODAY(),"")</f>
        <v/>
      </c>
      <c r="M60" s="8" t="str">
        <f aca="false">IF(ISNUMBER(L60),IF(L60&lt;0,"ИСТЁК",IF(L60&lt;=30,"истекает",IF(L60&lt;=60,"скоро","действует"))),"")</f>
        <v/>
      </c>
      <c r="N60" s="11"/>
      <c r="O60" s="12"/>
      <c r="P60" s="10"/>
    </row>
    <row r="61" customFormat="false" ht="24" hidden="false" customHeight="true" outlineLevel="0" collapsed="false">
      <c r="A61" s="9" t="n">
        <v>57</v>
      </c>
      <c r="B61" s="10"/>
      <c r="C61" s="10"/>
      <c r="D61" s="10"/>
      <c r="E61" s="10"/>
      <c r="F61" s="10"/>
      <c r="G61" s="11"/>
      <c r="H61" s="10"/>
      <c r="I61" s="12"/>
      <c r="J61" s="12"/>
      <c r="K61" s="12"/>
      <c r="L61" s="7" t="str">
        <f aca="true">IF(ISNUMBER(K61),K61-TODAY(),"")</f>
        <v/>
      </c>
      <c r="M61" s="8" t="str">
        <f aca="false">IF(ISNUMBER(L61),IF(L61&lt;0,"ИСТЁК",IF(L61&lt;=30,"истекает",IF(L61&lt;=60,"скоро","действует"))),"")</f>
        <v/>
      </c>
      <c r="N61" s="11"/>
      <c r="O61" s="12"/>
      <c r="P61" s="10"/>
    </row>
    <row r="62" customFormat="false" ht="24" hidden="false" customHeight="true" outlineLevel="0" collapsed="false">
      <c r="A62" s="9" t="n">
        <v>58</v>
      </c>
      <c r="B62" s="10"/>
      <c r="C62" s="10"/>
      <c r="D62" s="10"/>
      <c r="E62" s="10"/>
      <c r="F62" s="10"/>
      <c r="G62" s="11"/>
      <c r="H62" s="10"/>
      <c r="I62" s="12"/>
      <c r="J62" s="12"/>
      <c r="K62" s="12"/>
      <c r="L62" s="7" t="str">
        <f aca="true">IF(ISNUMBER(K62),K62-TODAY(),"")</f>
        <v/>
      </c>
      <c r="M62" s="8" t="str">
        <f aca="false">IF(ISNUMBER(L62),IF(L62&lt;0,"ИСТЁК",IF(L62&lt;=30,"истекает",IF(L62&lt;=60,"скоро","действует"))),"")</f>
        <v/>
      </c>
      <c r="N62" s="11"/>
      <c r="O62" s="12"/>
      <c r="P62" s="10"/>
    </row>
    <row r="63" customFormat="false" ht="24" hidden="false" customHeight="true" outlineLevel="0" collapsed="false">
      <c r="A63" s="9" t="n">
        <v>59</v>
      </c>
      <c r="B63" s="10"/>
      <c r="C63" s="10"/>
      <c r="D63" s="10"/>
      <c r="E63" s="10"/>
      <c r="F63" s="10"/>
      <c r="G63" s="11"/>
      <c r="H63" s="10"/>
      <c r="I63" s="12"/>
      <c r="J63" s="12"/>
      <c r="K63" s="12"/>
      <c r="L63" s="7" t="str">
        <f aca="true">IF(ISNUMBER(K63),K63-TODAY(),"")</f>
        <v/>
      </c>
      <c r="M63" s="8" t="str">
        <f aca="false">IF(ISNUMBER(L63),IF(L63&lt;0,"ИСТЁК",IF(L63&lt;=30,"истекает",IF(L63&lt;=60,"скоро","действует"))),"")</f>
        <v/>
      </c>
      <c r="N63" s="11"/>
      <c r="O63" s="12"/>
      <c r="P63" s="10"/>
    </row>
    <row r="64" customFormat="false" ht="24" hidden="false" customHeight="true" outlineLevel="0" collapsed="false">
      <c r="A64" s="9" t="n">
        <v>60</v>
      </c>
      <c r="B64" s="10"/>
      <c r="C64" s="10"/>
      <c r="D64" s="10"/>
      <c r="E64" s="10"/>
      <c r="F64" s="10"/>
      <c r="G64" s="11"/>
      <c r="H64" s="10"/>
      <c r="I64" s="12"/>
      <c r="J64" s="12"/>
      <c r="K64" s="12"/>
      <c r="L64" s="7" t="str">
        <f aca="true">IF(ISNUMBER(K64),K64-TODAY(),"")</f>
        <v/>
      </c>
      <c r="M64" s="8" t="str">
        <f aca="false">IF(ISNUMBER(L64),IF(L64&lt;0,"ИСТЁК",IF(L64&lt;=30,"истекает",IF(L64&lt;=60,"скоро","действует"))),"")</f>
        <v/>
      </c>
      <c r="N64" s="11"/>
      <c r="O64" s="12"/>
      <c r="P64" s="10"/>
    </row>
    <row r="66" customFormat="false" ht="15" hidden="false" customHeight="false" outlineLevel="0" collapsed="false">
      <c r="B66" s="13" t="s">
        <v>34</v>
      </c>
      <c r="C66" s="13" t="n">
        <f aca="false">COUNTA(F5:F64)</f>
        <v>2</v>
      </c>
    </row>
    <row r="67" customFormat="false" ht="15" hidden="false" customHeight="false" outlineLevel="0" collapsed="false">
      <c r="B67" s="13" t="s">
        <v>35</v>
      </c>
      <c r="C67" s="13" t="n">
        <f aca="false">COUNTIF(M5:M64,"истекает")</f>
        <v>0</v>
      </c>
    </row>
    <row r="68" customFormat="false" ht="15" hidden="false" customHeight="false" outlineLevel="0" collapsed="false">
      <c r="B68" s="13" t="s">
        <v>36</v>
      </c>
      <c r="C68" s="13" t="n">
        <f aca="false">COUNTIF(M5:M64,"ИСТЁК")</f>
        <v>0</v>
      </c>
    </row>
    <row r="70" customFormat="false" ht="15" hidden="false" customHeight="false" outlineLevel="0" collapsed="false">
      <c r="A70" s="13" t="s">
        <v>37</v>
      </c>
    </row>
    <row r="71" customFormat="false" ht="15" hidden="false" customHeight="false" outlineLevel="0" collapsed="false">
      <c r="A71" s="2" t="s">
        <v>38</v>
      </c>
    </row>
    <row r="72" customFormat="false" ht="15" hidden="false" customHeight="false" outlineLevel="0" collapsed="false">
      <c r="A72" s="2" t="s">
        <v>39</v>
      </c>
    </row>
    <row r="73" customFormat="false" ht="15" hidden="false" customHeight="false" outlineLevel="0" collapsed="false">
      <c r="A73" s="2" t="s">
        <v>40</v>
      </c>
    </row>
    <row r="74" customFormat="false" ht="15" hidden="false" customHeight="false" outlineLevel="0" collapsed="false">
      <c r="A74" s="2" t="s">
        <v>41</v>
      </c>
    </row>
    <row r="75" customFormat="false" ht="15" hidden="false" customHeight="false" outlineLevel="0" collapsed="false">
      <c r="A75" s="2" t="s">
        <v>42</v>
      </c>
    </row>
    <row r="76" customFormat="false" ht="15" hidden="false" customHeight="false" outlineLevel="0" collapsed="false">
      <c r="A76" s="2" t="s">
        <v>43</v>
      </c>
    </row>
  </sheetData>
  <dataValidations count="2">
    <dataValidation allowBlank="true" errorStyle="stop" operator="between" showDropDown="false" showErrorMessage="false" showInputMessage="false" sqref="G5:G64" type="list">
      <formula1>"УКЭП,УНЭП,ПЭП"</formula1>
      <formula2>0</formula2>
    </dataValidation>
    <dataValidation allowBlank="true" errorStyle="stop" operator="between" showDropDown="false" showErrorMessage="false" showInputMessage="false" sqref="N5:N64" type="list">
      <formula1>"да,нет"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2026-08-11T06:05:56Z</dcterms:created>
  <dc:creator>openpyxl</dc:creator>
  <dc:description/>
  <dc:language>en-US</dc:language>
  <cp:lastModifiedBy/>
  <dcterms:modified xsi:type="dcterms:W3CDTF">2026-08-11T06:05:56Z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